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22624"/>
  <workbookPr autoCompressPictures="0"/>
  <bookViews>
    <workbookView xWindow="12100" yWindow="80" windowWidth="25560" windowHeight="26200" tabRatio="748" activeTab="2"/>
  </bookViews>
  <sheets>
    <sheet name="Comb_L_long (1)" sheetId="12" r:id="rId1"/>
    <sheet name="Comb_L_long (2)" sheetId="15" r:id="rId2"/>
    <sheet name="Comb_L_long (3)" sheetId="19" r:id="rId3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36" i="19" l="1"/>
  <c r="E41" i="19"/>
  <c r="E42" i="19"/>
  <c r="E43" i="19"/>
  <c r="E44" i="19"/>
  <c r="E45" i="19"/>
  <c r="E46" i="19"/>
  <c r="E47" i="19"/>
  <c r="E48" i="19"/>
  <c r="D41" i="19"/>
  <c r="D42" i="19"/>
  <c r="D43" i="19"/>
  <c r="D44" i="19"/>
  <c r="D45" i="19"/>
  <c r="D46" i="19"/>
  <c r="D47" i="19"/>
  <c r="D48" i="19"/>
  <c r="E40" i="19"/>
  <c r="E30" i="19"/>
  <c r="E26" i="19"/>
  <c r="E27" i="19"/>
  <c r="E28" i="19"/>
  <c r="E29" i="19"/>
  <c r="E31" i="19"/>
  <c r="E32" i="19"/>
  <c r="E33" i="19"/>
  <c r="E34" i="19"/>
  <c r="E35" i="19"/>
  <c r="E36" i="19"/>
  <c r="E37" i="19"/>
  <c r="E38" i="19"/>
  <c r="E17" i="19"/>
  <c r="E18" i="19"/>
  <c r="E19" i="19"/>
  <c r="E20" i="19"/>
  <c r="E21" i="19"/>
  <c r="E22" i="19"/>
  <c r="E23" i="19"/>
  <c r="E24" i="19"/>
  <c r="E16" i="19"/>
  <c r="E3" i="19"/>
  <c r="E4" i="19"/>
  <c r="E5" i="19"/>
  <c r="E6" i="19"/>
  <c r="E7" i="19"/>
  <c r="E8" i="19"/>
  <c r="E9" i="19"/>
  <c r="E10" i="19"/>
  <c r="E11" i="19"/>
  <c r="E12" i="19"/>
  <c r="E13" i="19"/>
  <c r="E14" i="19"/>
  <c r="E2" i="19"/>
  <c r="D40" i="19"/>
  <c r="D27" i="19"/>
  <c r="D28" i="19"/>
  <c r="D29" i="19"/>
  <c r="D30" i="19"/>
  <c r="D31" i="19"/>
  <c r="D32" i="19"/>
  <c r="D33" i="19"/>
  <c r="D34" i="19"/>
  <c r="D35" i="19"/>
  <c r="D37" i="19"/>
  <c r="D38" i="19"/>
  <c r="D26" i="19"/>
  <c r="D17" i="19"/>
  <c r="D18" i="19"/>
  <c r="D19" i="19"/>
  <c r="D20" i="19"/>
  <c r="D21" i="19"/>
  <c r="D22" i="19"/>
  <c r="D23" i="19"/>
  <c r="D24" i="19"/>
  <c r="D16" i="19"/>
  <c r="D3" i="19"/>
  <c r="D4" i="19"/>
  <c r="D5" i="19"/>
  <c r="D6" i="19"/>
  <c r="D7" i="19"/>
  <c r="D8" i="19"/>
  <c r="D9" i="19"/>
  <c r="D10" i="19"/>
  <c r="D11" i="19"/>
  <c r="D12" i="19"/>
  <c r="D13" i="19"/>
  <c r="D14" i="19"/>
  <c r="D2" i="19"/>
  <c r="E62" i="19"/>
  <c r="E61" i="19"/>
  <c r="E60" i="19"/>
  <c r="E59" i="19"/>
  <c r="E58" i="19"/>
  <c r="E57" i="19"/>
  <c r="E56" i="19"/>
  <c r="E55" i="19"/>
  <c r="E54" i="19"/>
  <c r="E53" i="19"/>
  <c r="E52" i="19"/>
  <c r="E51" i="19"/>
  <c r="E50" i="19"/>
  <c r="D62" i="15"/>
  <c r="D61" i="15"/>
  <c r="D60" i="15"/>
  <c r="D59" i="15"/>
  <c r="D58" i="15"/>
  <c r="D57" i="15"/>
  <c r="D56" i="15"/>
  <c r="D55" i="15"/>
  <c r="D54" i="15"/>
  <c r="D53" i="15"/>
  <c r="D52" i="15"/>
  <c r="D51" i="15"/>
  <c r="D50" i="15"/>
  <c r="D48" i="15"/>
  <c r="D47" i="15"/>
  <c r="D46" i="15"/>
  <c r="D45" i="15"/>
  <c r="D44" i="15"/>
  <c r="D43" i="15"/>
  <c r="D42" i="15"/>
  <c r="D41" i="15"/>
  <c r="D40" i="15"/>
  <c r="D38" i="15"/>
  <c r="D37" i="15"/>
  <c r="D36" i="15"/>
  <c r="D35" i="15"/>
  <c r="D34" i="15"/>
  <c r="D33" i="15"/>
  <c r="D32" i="15"/>
  <c r="D31" i="15"/>
  <c r="D30" i="15"/>
  <c r="D29" i="15"/>
  <c r="D28" i="15"/>
  <c r="D27" i="15"/>
  <c r="D26" i="15"/>
  <c r="D24" i="15"/>
  <c r="D23" i="15"/>
  <c r="D22" i="15"/>
  <c r="D21" i="15"/>
  <c r="D20" i="15"/>
  <c r="D19" i="15"/>
  <c r="D18" i="15"/>
  <c r="D17" i="15"/>
  <c r="D16" i="15"/>
  <c r="D14" i="15"/>
  <c r="D13" i="15"/>
  <c r="D12" i="15"/>
  <c r="D11" i="15"/>
  <c r="D10" i="15"/>
  <c r="D9" i="15"/>
  <c r="D8" i="15"/>
  <c r="D7" i="15"/>
  <c r="D6" i="15"/>
  <c r="D5" i="15"/>
  <c r="D4" i="15"/>
  <c r="D3" i="15"/>
  <c r="D2" i="15"/>
  <c r="D62" i="12"/>
  <c r="D61" i="12"/>
  <c r="D60" i="12"/>
  <c r="D59" i="12"/>
  <c r="D58" i="12"/>
  <c r="D57" i="12"/>
  <c r="D56" i="12"/>
  <c r="D55" i="12"/>
  <c r="D54" i="12"/>
  <c r="D53" i="12"/>
  <c r="D52" i="12"/>
  <c r="D51" i="12"/>
  <c r="D50" i="12"/>
  <c r="D48" i="12"/>
  <c r="D47" i="12"/>
  <c r="D46" i="12"/>
  <c r="D45" i="12"/>
  <c r="D44" i="12"/>
  <c r="D43" i="12"/>
  <c r="D42" i="12"/>
  <c r="D41" i="12"/>
  <c r="D40" i="12"/>
  <c r="D38" i="12"/>
  <c r="D37" i="12"/>
  <c r="D36" i="12"/>
  <c r="D35" i="12"/>
  <c r="D34" i="12"/>
  <c r="D33" i="12"/>
  <c r="D32" i="12"/>
  <c r="D31" i="12"/>
  <c r="D30" i="12"/>
  <c r="D29" i="12"/>
  <c r="D28" i="12"/>
  <c r="D27" i="12"/>
  <c r="D26" i="12"/>
  <c r="D24" i="12"/>
  <c r="D23" i="12"/>
  <c r="D22" i="12"/>
  <c r="D21" i="12"/>
  <c r="D20" i="12"/>
  <c r="D19" i="12"/>
  <c r="D18" i="12"/>
  <c r="D17" i="12"/>
  <c r="D16" i="12"/>
  <c r="D14" i="12"/>
  <c r="D13" i="12"/>
  <c r="D12" i="12"/>
  <c r="D11" i="12"/>
  <c r="D10" i="12"/>
  <c r="D9" i="12"/>
  <c r="D8" i="12"/>
  <c r="D7" i="12"/>
  <c r="D6" i="12"/>
  <c r="D5" i="12"/>
  <c r="D4" i="12"/>
  <c r="D3" i="12"/>
  <c r="D2" i="12"/>
</calcChain>
</file>

<file path=xl/sharedStrings.xml><?xml version="1.0" encoding="utf-8"?>
<sst xmlns="http://schemas.openxmlformats.org/spreadsheetml/2006/main" count="147" uniqueCount="12">
  <si>
    <t>depth</t>
  </si>
  <si>
    <t>Dist from cl</t>
  </si>
  <si>
    <t>W_coef</t>
  </si>
  <si>
    <t>FROM IGOR</t>
  </si>
  <si>
    <t>Box width</t>
  </si>
  <si>
    <t>Gau width</t>
  </si>
  <si>
    <t>x0</t>
  </si>
  <si>
    <t>C</t>
  </si>
  <si>
    <t>Amp</t>
  </si>
  <si>
    <t>Normal</t>
  </si>
  <si>
    <t>error</t>
  </si>
  <si>
    <t>2θ Long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</si>
</sst>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11"/>
      <color theme="0" tint="-0.499984740745262"/>
      <name val="Calibri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49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3">
    <xf numFmtId="0" fontId="0" fillId="0" borderId="0" xfId="0"/>
    <xf numFmtId="2" fontId="0" fillId="0" borderId="0" xfId="0" applyNumberFormat="1"/>
    <xf numFmtId="0" fontId="3" fillId="0" borderId="0" xfId="0" applyFont="1"/>
  </cellXfs>
  <cellStyles count="449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Followed Hyperlink" xfId="164" builtinId="9" hidden="1"/>
    <cellStyle name="Followed Hyperlink" xfId="166" builtinId="9" hidden="1"/>
    <cellStyle name="Followed Hyperlink" xfId="168" builtinId="9" hidden="1"/>
    <cellStyle name="Followed Hyperlink" xfId="170" builtinId="9" hidden="1"/>
    <cellStyle name="Followed Hyperlink" xfId="172" builtinId="9" hidden="1"/>
    <cellStyle name="Followed Hyperlink" xfId="174" builtinId="9" hidden="1"/>
    <cellStyle name="Followed Hyperlink" xfId="176" builtinId="9" hidden="1"/>
    <cellStyle name="Followed Hyperlink" xfId="178" builtinId="9" hidden="1"/>
    <cellStyle name="Followed Hyperlink" xfId="180" builtinId="9" hidden="1"/>
    <cellStyle name="Followed Hyperlink" xfId="182" builtinId="9" hidden="1"/>
    <cellStyle name="Followed Hyperlink" xfId="184" builtinId="9" hidden="1"/>
    <cellStyle name="Followed Hyperlink" xfId="186" builtinId="9" hidden="1"/>
    <cellStyle name="Followed Hyperlink" xfId="188" builtinId="9" hidden="1"/>
    <cellStyle name="Followed Hyperlink" xfId="190" builtinId="9" hidden="1"/>
    <cellStyle name="Followed Hyperlink" xfId="192" builtinId="9" hidden="1"/>
    <cellStyle name="Followed Hyperlink" xfId="194" builtinId="9" hidden="1"/>
    <cellStyle name="Followed Hyperlink" xfId="196" builtinId="9" hidden="1"/>
    <cellStyle name="Followed Hyperlink" xfId="198" builtinId="9" hidden="1"/>
    <cellStyle name="Followed Hyperlink" xfId="200" builtinId="9" hidden="1"/>
    <cellStyle name="Followed Hyperlink" xfId="202" builtinId="9" hidden="1"/>
    <cellStyle name="Followed Hyperlink" xfId="204" builtinId="9" hidden="1"/>
    <cellStyle name="Followed Hyperlink" xfId="206" builtinId="9" hidden="1"/>
    <cellStyle name="Followed Hyperlink" xfId="208" builtinId="9" hidden="1"/>
    <cellStyle name="Followed Hyperlink" xfId="210" builtinId="9" hidden="1"/>
    <cellStyle name="Followed Hyperlink" xfId="212" builtinId="9" hidden="1"/>
    <cellStyle name="Followed Hyperlink" xfId="214" builtinId="9" hidden="1"/>
    <cellStyle name="Followed Hyperlink" xfId="216" builtinId="9" hidden="1"/>
    <cellStyle name="Followed Hyperlink" xfId="218" builtinId="9" hidden="1"/>
    <cellStyle name="Followed Hyperlink" xfId="220" builtinId="9" hidden="1"/>
    <cellStyle name="Followed Hyperlink" xfId="222" builtinId="9" hidden="1"/>
    <cellStyle name="Followed Hyperlink" xfId="224" builtinId="9" hidden="1"/>
    <cellStyle name="Followed Hyperlink" xfId="226" builtinId="9" hidden="1"/>
    <cellStyle name="Followed Hyperlink" xfId="228" builtinId="9" hidden="1"/>
    <cellStyle name="Followed Hyperlink" xfId="230" builtinId="9" hidden="1"/>
    <cellStyle name="Followed Hyperlink" xfId="232" builtinId="9" hidden="1"/>
    <cellStyle name="Followed Hyperlink" xfId="234" builtinId="9" hidden="1"/>
    <cellStyle name="Followed Hyperlink" xfId="236" builtinId="9" hidden="1"/>
    <cellStyle name="Followed Hyperlink" xfId="238" builtinId="9" hidden="1"/>
    <cellStyle name="Followed Hyperlink" xfId="240" builtinId="9" hidden="1"/>
    <cellStyle name="Followed Hyperlink" xfId="242" builtinId="9" hidden="1"/>
    <cellStyle name="Followed Hyperlink" xfId="244" builtinId="9" hidden="1"/>
    <cellStyle name="Followed Hyperlink" xfId="246" builtinId="9" hidden="1"/>
    <cellStyle name="Followed Hyperlink" xfId="248" builtinId="9" hidden="1"/>
    <cellStyle name="Followed Hyperlink" xfId="250" builtinId="9" hidden="1"/>
    <cellStyle name="Followed Hyperlink" xfId="252" builtinId="9" hidden="1"/>
    <cellStyle name="Followed Hyperlink" xfId="254" builtinId="9" hidden="1"/>
    <cellStyle name="Followed Hyperlink" xfId="256" builtinId="9" hidden="1"/>
    <cellStyle name="Followed Hyperlink" xfId="258" builtinId="9" hidden="1"/>
    <cellStyle name="Followed Hyperlink" xfId="260" builtinId="9" hidden="1"/>
    <cellStyle name="Followed Hyperlink" xfId="262" builtinId="9" hidden="1"/>
    <cellStyle name="Followed Hyperlink" xfId="264" builtinId="9" hidden="1"/>
    <cellStyle name="Followed Hyperlink" xfId="266" builtinId="9" hidden="1"/>
    <cellStyle name="Followed Hyperlink" xfId="268" builtinId="9" hidden="1"/>
    <cellStyle name="Followed Hyperlink" xfId="270" builtinId="9" hidden="1"/>
    <cellStyle name="Followed Hyperlink" xfId="272" builtinId="9" hidden="1"/>
    <cellStyle name="Followed Hyperlink" xfId="274" builtinId="9" hidden="1"/>
    <cellStyle name="Followed Hyperlink" xfId="276" builtinId="9" hidden="1"/>
    <cellStyle name="Followed Hyperlink" xfId="278" builtinId="9" hidden="1"/>
    <cellStyle name="Followed Hyperlink" xfId="280" builtinId="9" hidden="1"/>
    <cellStyle name="Followed Hyperlink" xfId="282" builtinId="9" hidden="1"/>
    <cellStyle name="Followed Hyperlink" xfId="284" builtinId="9" hidden="1"/>
    <cellStyle name="Followed Hyperlink" xfId="286" builtinId="9" hidden="1"/>
    <cellStyle name="Followed Hyperlink" xfId="288" builtinId="9" hidden="1"/>
    <cellStyle name="Followed Hyperlink" xfId="290" builtinId="9" hidden="1"/>
    <cellStyle name="Followed Hyperlink" xfId="292" builtinId="9" hidden="1"/>
    <cellStyle name="Followed Hyperlink" xfId="294" builtinId="9" hidden="1"/>
    <cellStyle name="Followed Hyperlink" xfId="296" builtinId="9" hidden="1"/>
    <cellStyle name="Followed Hyperlink" xfId="298" builtinId="9" hidden="1"/>
    <cellStyle name="Followed Hyperlink" xfId="300" builtinId="9" hidden="1"/>
    <cellStyle name="Followed Hyperlink" xfId="302" builtinId="9" hidden="1"/>
    <cellStyle name="Followed Hyperlink" xfId="304" builtinId="9" hidden="1"/>
    <cellStyle name="Followed Hyperlink" xfId="306" builtinId="9" hidden="1"/>
    <cellStyle name="Followed Hyperlink" xfId="308" builtinId="9" hidden="1"/>
    <cellStyle name="Followed Hyperlink" xfId="310" builtinId="9" hidden="1"/>
    <cellStyle name="Followed Hyperlink" xfId="312" builtinId="9" hidden="1"/>
    <cellStyle name="Followed Hyperlink" xfId="314" builtinId="9" hidden="1"/>
    <cellStyle name="Followed Hyperlink" xfId="316" builtinId="9" hidden="1"/>
    <cellStyle name="Followed Hyperlink" xfId="318" builtinId="9" hidden="1"/>
    <cellStyle name="Followed Hyperlink" xfId="320" builtinId="9" hidden="1"/>
    <cellStyle name="Followed Hyperlink" xfId="322" builtinId="9" hidden="1"/>
    <cellStyle name="Followed Hyperlink" xfId="324" builtinId="9" hidden="1"/>
    <cellStyle name="Followed Hyperlink" xfId="326" builtinId="9" hidden="1"/>
    <cellStyle name="Followed Hyperlink" xfId="328" builtinId="9" hidden="1"/>
    <cellStyle name="Followed Hyperlink" xfId="330" builtinId="9" hidden="1"/>
    <cellStyle name="Followed Hyperlink" xfId="332" builtinId="9" hidden="1"/>
    <cellStyle name="Followed Hyperlink" xfId="334" builtinId="9" hidden="1"/>
    <cellStyle name="Followed Hyperlink" xfId="336" builtinId="9" hidden="1"/>
    <cellStyle name="Followed Hyperlink" xfId="338" builtinId="9" hidden="1"/>
    <cellStyle name="Followed Hyperlink" xfId="340" builtinId="9" hidden="1"/>
    <cellStyle name="Followed Hyperlink" xfId="342" builtinId="9" hidden="1"/>
    <cellStyle name="Followed Hyperlink" xfId="344" builtinId="9" hidden="1"/>
    <cellStyle name="Followed Hyperlink" xfId="346" builtinId="9" hidden="1"/>
    <cellStyle name="Followed Hyperlink" xfId="348" builtinId="9" hidden="1"/>
    <cellStyle name="Followed Hyperlink" xfId="350" builtinId="9" hidden="1"/>
    <cellStyle name="Followed Hyperlink" xfId="352" builtinId="9" hidden="1"/>
    <cellStyle name="Followed Hyperlink" xfId="354" builtinId="9" hidden="1"/>
    <cellStyle name="Followed Hyperlink" xfId="356" builtinId="9" hidden="1"/>
    <cellStyle name="Followed Hyperlink" xfId="358" builtinId="9" hidden="1"/>
    <cellStyle name="Followed Hyperlink" xfId="360" builtinId="9" hidden="1"/>
    <cellStyle name="Followed Hyperlink" xfId="362" builtinId="9" hidden="1"/>
    <cellStyle name="Followed Hyperlink" xfId="364" builtinId="9" hidden="1"/>
    <cellStyle name="Followed Hyperlink" xfId="366" builtinId="9" hidden="1"/>
    <cellStyle name="Followed Hyperlink" xfId="368" builtinId="9" hidden="1"/>
    <cellStyle name="Followed Hyperlink" xfId="370" builtinId="9" hidden="1"/>
    <cellStyle name="Followed Hyperlink" xfId="372" builtinId="9" hidden="1"/>
    <cellStyle name="Followed Hyperlink" xfId="374" builtinId="9" hidden="1"/>
    <cellStyle name="Followed Hyperlink" xfId="376" builtinId="9" hidden="1"/>
    <cellStyle name="Followed Hyperlink" xfId="378" builtinId="9" hidden="1"/>
    <cellStyle name="Followed Hyperlink" xfId="380" builtinId="9" hidden="1"/>
    <cellStyle name="Followed Hyperlink" xfId="382" builtinId="9" hidden="1"/>
    <cellStyle name="Followed Hyperlink" xfId="384" builtinId="9" hidden="1"/>
    <cellStyle name="Followed Hyperlink" xfId="386" builtinId="9" hidden="1"/>
    <cellStyle name="Followed Hyperlink" xfId="388" builtinId="9" hidden="1"/>
    <cellStyle name="Followed Hyperlink" xfId="390" builtinId="9" hidden="1"/>
    <cellStyle name="Followed Hyperlink" xfId="392" builtinId="9" hidden="1"/>
    <cellStyle name="Followed Hyperlink" xfId="394" builtinId="9" hidden="1"/>
    <cellStyle name="Followed Hyperlink" xfId="396" builtinId="9" hidden="1"/>
    <cellStyle name="Followed Hyperlink" xfId="398" builtinId="9" hidden="1"/>
    <cellStyle name="Followed Hyperlink" xfId="400" builtinId="9" hidden="1"/>
    <cellStyle name="Followed Hyperlink" xfId="402" builtinId="9" hidden="1"/>
    <cellStyle name="Followed Hyperlink" xfId="404" builtinId="9" hidden="1"/>
    <cellStyle name="Followed Hyperlink" xfId="406" builtinId="9" hidden="1"/>
    <cellStyle name="Followed Hyperlink" xfId="408" builtinId="9" hidden="1"/>
    <cellStyle name="Followed Hyperlink" xfId="410" builtinId="9" hidden="1"/>
    <cellStyle name="Followed Hyperlink" xfId="412" builtinId="9" hidden="1"/>
    <cellStyle name="Followed Hyperlink" xfId="414" builtinId="9" hidden="1"/>
    <cellStyle name="Followed Hyperlink" xfId="416" builtinId="9" hidden="1"/>
    <cellStyle name="Followed Hyperlink" xfId="418" builtinId="9" hidden="1"/>
    <cellStyle name="Followed Hyperlink" xfId="420" builtinId="9" hidden="1"/>
    <cellStyle name="Followed Hyperlink" xfId="422" builtinId="9" hidden="1"/>
    <cellStyle name="Followed Hyperlink" xfId="424" builtinId="9" hidden="1"/>
    <cellStyle name="Followed Hyperlink" xfId="426" builtinId="9" hidden="1"/>
    <cellStyle name="Followed Hyperlink" xfId="428" builtinId="9" hidden="1"/>
    <cellStyle name="Followed Hyperlink" xfId="430" builtinId="9" hidden="1"/>
    <cellStyle name="Followed Hyperlink" xfId="432" builtinId="9" hidden="1"/>
    <cellStyle name="Followed Hyperlink" xfId="434" builtinId="9" hidden="1"/>
    <cellStyle name="Followed Hyperlink" xfId="436" builtinId="9" hidden="1"/>
    <cellStyle name="Followed Hyperlink" xfId="438" builtinId="9" hidden="1"/>
    <cellStyle name="Followed Hyperlink" xfId="440" builtinId="9" hidden="1"/>
    <cellStyle name="Followed Hyperlink" xfId="442" builtinId="9" hidden="1"/>
    <cellStyle name="Followed Hyperlink" xfId="444" builtinId="9" hidden="1"/>
    <cellStyle name="Followed Hyperlink" xfId="446" builtinId="9" hidden="1"/>
    <cellStyle name="Followed Hyperlink" xfId="448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Hyperlink" xfId="163" builtinId="8" hidden="1"/>
    <cellStyle name="Hyperlink" xfId="165" builtinId="8" hidden="1"/>
    <cellStyle name="Hyperlink" xfId="167" builtinId="8" hidden="1"/>
    <cellStyle name="Hyperlink" xfId="169" builtinId="8" hidden="1"/>
    <cellStyle name="Hyperlink" xfId="171" builtinId="8" hidden="1"/>
    <cellStyle name="Hyperlink" xfId="173" builtinId="8" hidden="1"/>
    <cellStyle name="Hyperlink" xfId="175" builtinId="8" hidden="1"/>
    <cellStyle name="Hyperlink" xfId="177" builtinId="8" hidden="1"/>
    <cellStyle name="Hyperlink" xfId="179" builtinId="8" hidden="1"/>
    <cellStyle name="Hyperlink" xfId="181" builtinId="8" hidden="1"/>
    <cellStyle name="Hyperlink" xfId="183" builtinId="8" hidden="1"/>
    <cellStyle name="Hyperlink" xfId="185" builtinId="8" hidden="1"/>
    <cellStyle name="Hyperlink" xfId="187" builtinId="8" hidden="1"/>
    <cellStyle name="Hyperlink" xfId="189" builtinId="8" hidden="1"/>
    <cellStyle name="Hyperlink" xfId="191" builtinId="8" hidden="1"/>
    <cellStyle name="Hyperlink" xfId="193" builtinId="8" hidden="1"/>
    <cellStyle name="Hyperlink" xfId="195" builtinId="8" hidden="1"/>
    <cellStyle name="Hyperlink" xfId="197" builtinId="8" hidden="1"/>
    <cellStyle name="Hyperlink" xfId="199" builtinId="8" hidden="1"/>
    <cellStyle name="Hyperlink" xfId="201" builtinId="8" hidden="1"/>
    <cellStyle name="Hyperlink" xfId="203" builtinId="8" hidden="1"/>
    <cellStyle name="Hyperlink" xfId="205" builtinId="8" hidden="1"/>
    <cellStyle name="Hyperlink" xfId="207" builtinId="8" hidden="1"/>
    <cellStyle name="Hyperlink" xfId="209" builtinId="8" hidden="1"/>
    <cellStyle name="Hyperlink" xfId="211" builtinId="8" hidden="1"/>
    <cellStyle name="Hyperlink" xfId="213" builtinId="8" hidden="1"/>
    <cellStyle name="Hyperlink" xfId="215" builtinId="8" hidden="1"/>
    <cellStyle name="Hyperlink" xfId="217" builtinId="8" hidden="1"/>
    <cellStyle name="Hyperlink" xfId="219" builtinId="8" hidden="1"/>
    <cellStyle name="Hyperlink" xfId="221" builtinId="8" hidden="1"/>
    <cellStyle name="Hyperlink" xfId="223" builtinId="8" hidden="1"/>
    <cellStyle name="Hyperlink" xfId="225" builtinId="8" hidden="1"/>
    <cellStyle name="Hyperlink" xfId="227" builtinId="8" hidden="1"/>
    <cellStyle name="Hyperlink" xfId="229" builtinId="8" hidden="1"/>
    <cellStyle name="Hyperlink" xfId="231" builtinId="8" hidden="1"/>
    <cellStyle name="Hyperlink" xfId="233" builtinId="8" hidden="1"/>
    <cellStyle name="Hyperlink" xfId="235" builtinId="8" hidden="1"/>
    <cellStyle name="Hyperlink" xfId="237" builtinId="8" hidden="1"/>
    <cellStyle name="Hyperlink" xfId="239" builtinId="8" hidden="1"/>
    <cellStyle name="Hyperlink" xfId="241" builtinId="8" hidden="1"/>
    <cellStyle name="Hyperlink" xfId="243" builtinId="8" hidden="1"/>
    <cellStyle name="Hyperlink" xfId="245" builtinId="8" hidden="1"/>
    <cellStyle name="Hyperlink" xfId="247" builtinId="8" hidden="1"/>
    <cellStyle name="Hyperlink" xfId="249" builtinId="8" hidden="1"/>
    <cellStyle name="Hyperlink" xfId="251" builtinId="8" hidden="1"/>
    <cellStyle name="Hyperlink" xfId="253" builtinId="8" hidden="1"/>
    <cellStyle name="Hyperlink" xfId="255" builtinId="8" hidden="1"/>
    <cellStyle name="Hyperlink" xfId="257" builtinId="8" hidden="1"/>
    <cellStyle name="Hyperlink" xfId="259" builtinId="8" hidden="1"/>
    <cellStyle name="Hyperlink" xfId="261" builtinId="8" hidden="1"/>
    <cellStyle name="Hyperlink" xfId="263" builtinId="8" hidden="1"/>
    <cellStyle name="Hyperlink" xfId="265" builtinId="8" hidden="1"/>
    <cellStyle name="Hyperlink" xfId="267" builtinId="8" hidden="1"/>
    <cellStyle name="Hyperlink" xfId="269" builtinId="8" hidden="1"/>
    <cellStyle name="Hyperlink" xfId="271" builtinId="8" hidden="1"/>
    <cellStyle name="Hyperlink" xfId="273" builtinId="8" hidden="1"/>
    <cellStyle name="Hyperlink" xfId="275" builtinId="8" hidden="1"/>
    <cellStyle name="Hyperlink" xfId="277" builtinId="8" hidden="1"/>
    <cellStyle name="Hyperlink" xfId="279" builtinId="8" hidden="1"/>
    <cellStyle name="Hyperlink" xfId="281" builtinId="8" hidden="1"/>
    <cellStyle name="Hyperlink" xfId="283" builtinId="8" hidden="1"/>
    <cellStyle name="Hyperlink" xfId="285" builtinId="8" hidden="1"/>
    <cellStyle name="Hyperlink" xfId="287" builtinId="8" hidden="1"/>
    <cellStyle name="Hyperlink" xfId="289" builtinId="8" hidden="1"/>
    <cellStyle name="Hyperlink" xfId="291" builtinId="8" hidden="1"/>
    <cellStyle name="Hyperlink" xfId="293" builtinId="8" hidden="1"/>
    <cellStyle name="Hyperlink" xfId="295" builtinId="8" hidden="1"/>
    <cellStyle name="Hyperlink" xfId="297" builtinId="8" hidden="1"/>
    <cellStyle name="Hyperlink" xfId="299" builtinId="8" hidden="1"/>
    <cellStyle name="Hyperlink" xfId="301" builtinId="8" hidden="1"/>
    <cellStyle name="Hyperlink" xfId="303" builtinId="8" hidden="1"/>
    <cellStyle name="Hyperlink" xfId="305" builtinId="8" hidden="1"/>
    <cellStyle name="Hyperlink" xfId="307" builtinId="8" hidden="1"/>
    <cellStyle name="Hyperlink" xfId="309" builtinId="8" hidden="1"/>
    <cellStyle name="Hyperlink" xfId="311" builtinId="8" hidden="1"/>
    <cellStyle name="Hyperlink" xfId="313" builtinId="8" hidden="1"/>
    <cellStyle name="Hyperlink" xfId="315" builtinId="8" hidden="1"/>
    <cellStyle name="Hyperlink" xfId="317" builtinId="8" hidden="1"/>
    <cellStyle name="Hyperlink" xfId="319" builtinId="8" hidden="1"/>
    <cellStyle name="Hyperlink" xfId="321" builtinId="8" hidden="1"/>
    <cellStyle name="Hyperlink" xfId="323" builtinId="8" hidden="1"/>
    <cellStyle name="Hyperlink" xfId="325" builtinId="8" hidden="1"/>
    <cellStyle name="Hyperlink" xfId="327" builtinId="8" hidden="1"/>
    <cellStyle name="Hyperlink" xfId="329" builtinId="8" hidden="1"/>
    <cellStyle name="Hyperlink" xfId="331" builtinId="8" hidden="1"/>
    <cellStyle name="Hyperlink" xfId="333" builtinId="8" hidden="1"/>
    <cellStyle name="Hyperlink" xfId="335" builtinId="8" hidden="1"/>
    <cellStyle name="Hyperlink" xfId="337" builtinId="8" hidden="1"/>
    <cellStyle name="Hyperlink" xfId="339" builtinId="8" hidden="1"/>
    <cellStyle name="Hyperlink" xfId="341" builtinId="8" hidden="1"/>
    <cellStyle name="Hyperlink" xfId="343" builtinId="8" hidden="1"/>
    <cellStyle name="Hyperlink" xfId="345" builtinId="8" hidden="1"/>
    <cellStyle name="Hyperlink" xfId="347" builtinId="8" hidden="1"/>
    <cellStyle name="Hyperlink" xfId="349" builtinId="8" hidden="1"/>
    <cellStyle name="Hyperlink" xfId="351" builtinId="8" hidden="1"/>
    <cellStyle name="Hyperlink" xfId="353" builtinId="8" hidden="1"/>
    <cellStyle name="Hyperlink" xfId="355" builtinId="8" hidden="1"/>
    <cellStyle name="Hyperlink" xfId="357" builtinId="8" hidden="1"/>
    <cellStyle name="Hyperlink" xfId="359" builtinId="8" hidden="1"/>
    <cellStyle name="Hyperlink" xfId="361" builtinId="8" hidden="1"/>
    <cellStyle name="Hyperlink" xfId="363" builtinId="8" hidden="1"/>
    <cellStyle name="Hyperlink" xfId="365" builtinId="8" hidden="1"/>
    <cellStyle name="Hyperlink" xfId="367" builtinId="8" hidden="1"/>
    <cellStyle name="Hyperlink" xfId="369" builtinId="8" hidden="1"/>
    <cellStyle name="Hyperlink" xfId="371" builtinId="8" hidden="1"/>
    <cellStyle name="Hyperlink" xfId="373" builtinId="8" hidden="1"/>
    <cellStyle name="Hyperlink" xfId="375" builtinId="8" hidden="1"/>
    <cellStyle name="Hyperlink" xfId="377" builtinId="8" hidden="1"/>
    <cellStyle name="Hyperlink" xfId="379" builtinId="8" hidden="1"/>
    <cellStyle name="Hyperlink" xfId="381" builtinId="8" hidden="1"/>
    <cellStyle name="Hyperlink" xfId="383" builtinId="8" hidden="1"/>
    <cellStyle name="Hyperlink" xfId="385" builtinId="8" hidden="1"/>
    <cellStyle name="Hyperlink" xfId="387" builtinId="8" hidden="1"/>
    <cellStyle name="Hyperlink" xfId="389" builtinId="8" hidden="1"/>
    <cellStyle name="Hyperlink" xfId="391" builtinId="8" hidden="1"/>
    <cellStyle name="Hyperlink" xfId="393" builtinId="8" hidden="1"/>
    <cellStyle name="Hyperlink" xfId="395" builtinId="8" hidden="1"/>
    <cellStyle name="Hyperlink" xfId="397" builtinId="8" hidden="1"/>
    <cellStyle name="Hyperlink" xfId="399" builtinId="8" hidden="1"/>
    <cellStyle name="Hyperlink" xfId="401" builtinId="8" hidden="1"/>
    <cellStyle name="Hyperlink" xfId="403" builtinId="8" hidden="1"/>
    <cellStyle name="Hyperlink" xfId="405" builtinId="8" hidden="1"/>
    <cellStyle name="Hyperlink" xfId="407" builtinId="8" hidden="1"/>
    <cellStyle name="Hyperlink" xfId="409" builtinId="8" hidden="1"/>
    <cellStyle name="Hyperlink" xfId="411" builtinId="8" hidden="1"/>
    <cellStyle name="Hyperlink" xfId="413" builtinId="8" hidden="1"/>
    <cellStyle name="Hyperlink" xfId="415" builtinId="8" hidden="1"/>
    <cellStyle name="Hyperlink" xfId="417" builtinId="8" hidden="1"/>
    <cellStyle name="Hyperlink" xfId="419" builtinId="8" hidden="1"/>
    <cellStyle name="Hyperlink" xfId="421" builtinId="8" hidden="1"/>
    <cellStyle name="Hyperlink" xfId="423" builtinId="8" hidden="1"/>
    <cellStyle name="Hyperlink" xfId="425" builtinId="8" hidden="1"/>
    <cellStyle name="Hyperlink" xfId="427" builtinId="8" hidden="1"/>
    <cellStyle name="Hyperlink" xfId="429" builtinId="8" hidden="1"/>
    <cellStyle name="Hyperlink" xfId="431" builtinId="8" hidden="1"/>
    <cellStyle name="Hyperlink" xfId="433" builtinId="8" hidden="1"/>
    <cellStyle name="Hyperlink" xfId="435" builtinId="8" hidden="1"/>
    <cellStyle name="Hyperlink" xfId="437" builtinId="8" hidden="1"/>
    <cellStyle name="Hyperlink" xfId="439" builtinId="8" hidden="1"/>
    <cellStyle name="Hyperlink" xfId="441" builtinId="8" hidden="1"/>
    <cellStyle name="Hyperlink" xfId="443" builtinId="8" hidden="1"/>
    <cellStyle name="Hyperlink" xfId="445" builtinId="8" hidden="1"/>
    <cellStyle name="Hyperlink" xfId="447" builtinId="8" hidden="1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62"/>
  <sheetViews>
    <sheetView zoomScale="150" zoomScaleNormal="150" zoomScalePageLayoutView="150" workbookViewId="0">
      <selection activeCell="D1" sqref="D1"/>
    </sheetView>
  </sheetViews>
  <sheetFormatPr baseColWidth="10" defaultColWidth="8.83203125" defaultRowHeight="14" x14ac:dyDescent="0"/>
  <cols>
    <col min="2" max="2" width="5.6640625" bestFit="1" customWidth="1"/>
    <col min="3" max="3" width="9.83203125" bestFit="1" customWidth="1"/>
    <col min="9" max="9" width="8.83203125" style="2"/>
  </cols>
  <sheetData>
    <row r="1" spans="2:9">
      <c r="B1" t="s">
        <v>0</v>
      </c>
      <c r="C1" s="1" t="s">
        <v>1</v>
      </c>
      <c r="D1" t="s">
        <v>11</v>
      </c>
      <c r="E1" t="s">
        <v>10</v>
      </c>
    </row>
    <row r="2" spans="2:9">
      <c r="B2">
        <v>2.5</v>
      </c>
      <c r="C2" s="1">
        <v>-40</v>
      </c>
      <c r="D2">
        <f>'Comb_L_long (1)'!$H$10/2/'Comb_L_long (1)'!$H$6 * (ERF(0,(2*('Comb_L_long (1)'!$C2-'Comb_L_long (1)'!$H$8)+'Comb_L_long (1)'!$H$6)/(2*SQRT(2)*'Comb_L_long (1)'!$H$7))+ERF(0,(2*('Comb_L_long (1)'!$H$8-'Comb_L_long (1)'!$C2)+'Comb_L_long (1)'!$H$6)/(2*SQRT(2)*'Comb_L_long (1)'!$H$7)))+'Comb_L_long (1)'!$H$9</f>
        <v>92.907499999999999</v>
      </c>
    </row>
    <row r="3" spans="2:9">
      <c r="B3">
        <v>2.5</v>
      </c>
      <c r="C3" s="1">
        <v>-24</v>
      </c>
      <c r="D3">
        <f>'Comb_L_long (1)'!$H$10/2/'Comb_L_long (1)'!$H$6 * (ERF(0,(2*('Comb_L_long (1)'!$C3-'Comb_L_long (1)'!$H$8)+'Comb_L_long (1)'!$H$6)/(2*SQRT(2)*'Comb_L_long (1)'!$H$7))+ERF(0,(2*('Comb_L_long (1)'!$H$8-'Comb_L_long (1)'!$C3)+'Comb_L_long (1)'!$H$6)/(2*SQRT(2)*'Comb_L_long (1)'!$H$7)))+'Comb_L_long (1)'!$H$9</f>
        <v>92.907499999999999</v>
      </c>
    </row>
    <row r="4" spans="2:9">
      <c r="B4">
        <v>2.5</v>
      </c>
      <c r="C4" s="1">
        <v>-16</v>
      </c>
      <c r="D4">
        <f>'Comb_L_long (1)'!$H$10/2/'Comb_L_long (1)'!$H$6 * (ERF(0,(2*('Comb_L_long (1)'!$C4-'Comb_L_long (1)'!$H$8)+'Comb_L_long (1)'!$H$6)/(2*SQRT(2)*'Comb_L_long (1)'!$H$7))+ERF(0,(2*('Comb_L_long (1)'!$H$8-'Comb_L_long (1)'!$C4)+'Comb_L_long (1)'!$H$6)/(2*SQRT(2)*'Comb_L_long (1)'!$H$7)))+'Comb_L_long (1)'!$H$9</f>
        <v>92.907499999999999</v>
      </c>
      <c r="G4" t="s">
        <v>3</v>
      </c>
    </row>
    <row r="5" spans="2:9">
      <c r="B5">
        <v>2.5</v>
      </c>
      <c r="C5" s="1">
        <v>-12</v>
      </c>
      <c r="D5">
        <f>'Comb_L_long (1)'!$H$10/2/'Comb_L_long (1)'!$H$6 * (ERF(0,(2*('Comb_L_long (1)'!$C5-'Comb_L_long (1)'!$H$8)+'Comb_L_long (1)'!$H$6)/(2*SQRT(2)*'Comb_L_long (1)'!$H$7))+ERF(0,(2*('Comb_L_long (1)'!$H$8-'Comb_L_long (1)'!$C5)+'Comb_L_long (1)'!$H$6)/(2*SQRT(2)*'Comb_L_long (1)'!$H$7)))+'Comb_L_long (1)'!$H$9</f>
        <v>92.907499999976125</v>
      </c>
      <c r="G5" t="s">
        <v>2</v>
      </c>
      <c r="H5" t="s">
        <v>9</v>
      </c>
      <c r="I5" s="2" t="s">
        <v>10</v>
      </c>
    </row>
    <row r="6" spans="2:9">
      <c r="B6">
        <v>2.5</v>
      </c>
      <c r="C6" s="1">
        <v>-8</v>
      </c>
      <c r="D6">
        <f>'Comb_L_long (1)'!$H$10/2/'Comb_L_long (1)'!$H$6 * (ERF(0,(2*('Comb_L_long (1)'!$C6-'Comb_L_long (1)'!$H$8)+'Comb_L_long (1)'!$H$6)/(2*SQRT(2)*'Comb_L_long (1)'!$H$7))+ERF(0,(2*('Comb_L_long (1)'!$H$8-'Comb_L_long (1)'!$C6)+'Comb_L_long (1)'!$H$6)/(2*SQRT(2)*'Comb_L_long (1)'!$H$7)))+'Comb_L_long (1)'!$H$9</f>
        <v>92.800663819230039</v>
      </c>
      <c r="G6" t="s">
        <v>4</v>
      </c>
      <c r="H6">
        <v>13.250299999999999</v>
      </c>
    </row>
    <row r="7" spans="2:9">
      <c r="B7">
        <v>2.5</v>
      </c>
      <c r="C7" s="1">
        <v>-4</v>
      </c>
      <c r="D7">
        <f>'Comb_L_long (1)'!$H$10/2/'Comb_L_long (1)'!$H$6 * (ERF(0,(2*('Comb_L_long (1)'!$C7-'Comb_L_long (1)'!$H$8)+'Comb_L_long (1)'!$H$6)/(2*SQRT(2)*'Comb_L_long (1)'!$H$7))+ERF(0,(2*('Comb_L_long (1)'!$H$8-'Comb_L_long (1)'!$C7)+'Comb_L_long (1)'!$H$6)/(2*SQRT(2)*'Comb_L_long (1)'!$H$7)))+'Comb_L_long (1)'!$H$9</f>
        <v>92.740786793506743</v>
      </c>
      <c r="G7" t="s">
        <v>5</v>
      </c>
      <c r="H7">
        <v>0.6</v>
      </c>
    </row>
    <row r="8" spans="2:9">
      <c r="B8">
        <v>2.5</v>
      </c>
      <c r="C8" s="1">
        <v>0</v>
      </c>
      <c r="D8">
        <f>'Comb_L_long (1)'!$H$10/2/'Comb_L_long (1)'!$H$6 * (ERF(0,(2*('Comb_L_long (1)'!$C8-'Comb_L_long (1)'!$H$8)+'Comb_L_long (1)'!$H$6)/(2*SQRT(2)*'Comb_L_long (1)'!$H$7))+ERF(0,(2*('Comb_L_long (1)'!$H$8-'Comb_L_long (1)'!$C8)+'Comb_L_long (1)'!$H$6)/(2*SQRT(2)*'Comb_L_long (1)'!$H$7)))+'Comb_L_long (1)'!$H$9</f>
        <v>92.740786793506558</v>
      </c>
      <c r="G8" t="s">
        <v>6</v>
      </c>
      <c r="H8">
        <v>-1.59127</v>
      </c>
    </row>
    <row r="9" spans="2:9">
      <c r="B9">
        <v>2.5</v>
      </c>
      <c r="C9" s="1">
        <v>4</v>
      </c>
      <c r="D9">
        <f>'Comb_L_long (1)'!$H$10/2/'Comb_L_long (1)'!$H$6 * (ERF(0,(2*('Comb_L_long (1)'!$C9-'Comb_L_long (1)'!$H$8)+'Comb_L_long (1)'!$H$6)/(2*SQRT(2)*'Comb_L_long (1)'!$H$7))+ERF(0,(2*('Comb_L_long (1)'!$H$8-'Comb_L_long (1)'!$C9)+'Comb_L_long (1)'!$H$6)/(2*SQRT(2)*'Comb_L_long (1)'!$H$7)))+'Comb_L_long (1)'!$H$9</f>
        <v>92.747860802971317</v>
      </c>
      <c r="G9" t="s">
        <v>7</v>
      </c>
      <c r="H9">
        <v>92.907499999999999</v>
      </c>
    </row>
    <row r="10" spans="2:9">
      <c r="B10">
        <v>2.5</v>
      </c>
      <c r="C10" s="1">
        <v>8</v>
      </c>
      <c r="D10">
        <f>'Comb_L_long (1)'!$H$10/2/'Comb_L_long (1)'!$H$6 * (ERF(0,(2*('Comb_L_long (1)'!$C10-'Comb_L_long (1)'!$H$8)+'Comb_L_long (1)'!$H$6)/(2*SQRT(2)*'Comb_L_long (1)'!$H$7))+ERF(0,(2*('Comb_L_long (1)'!$H$8-'Comb_L_long (1)'!$C10)+'Comb_L_long (1)'!$H$6)/(2*SQRT(2)*'Comb_L_long (1)'!$H$7)))+'Comb_L_long (1)'!$H$9</f>
        <v>92.907499936049462</v>
      </c>
      <c r="G10" t="s">
        <v>8</v>
      </c>
      <c r="H10">
        <v>-2.2090000000000001</v>
      </c>
    </row>
    <row r="11" spans="2:9">
      <c r="B11">
        <v>2.5</v>
      </c>
      <c r="C11" s="1">
        <v>12</v>
      </c>
      <c r="D11">
        <f>'Comb_L_long (1)'!$H$10/2/'Comb_L_long (1)'!$H$6 * (ERF(0,(2*('Comb_L_long (1)'!$C11-'Comb_L_long (1)'!$H$8)+'Comb_L_long (1)'!$H$6)/(2*SQRT(2)*'Comb_L_long (1)'!$H$7))+ERF(0,(2*('Comb_L_long (1)'!$H$8-'Comb_L_long (1)'!$C11)+'Comb_L_long (1)'!$H$6)/(2*SQRT(2)*'Comb_L_long (1)'!$H$7)))+'Comb_L_long (1)'!$H$9</f>
        <v>92.907499999999999</v>
      </c>
    </row>
    <row r="12" spans="2:9">
      <c r="B12">
        <v>2.5</v>
      </c>
      <c r="C12" s="1">
        <v>16</v>
      </c>
      <c r="D12">
        <f>'Comb_L_long (1)'!$H$10/2/'Comb_L_long (1)'!$H$6 * (ERF(0,(2*('Comb_L_long (1)'!$C12-'Comb_L_long (1)'!$H$8)+'Comb_L_long (1)'!$H$6)/(2*SQRT(2)*'Comb_L_long (1)'!$H$7))+ERF(0,(2*('Comb_L_long (1)'!$H$8-'Comb_L_long (1)'!$C12)+'Comb_L_long (1)'!$H$6)/(2*SQRT(2)*'Comb_L_long (1)'!$H$7)))+'Comb_L_long (1)'!$H$9</f>
        <v>92.907499999999999</v>
      </c>
    </row>
    <row r="13" spans="2:9">
      <c r="B13">
        <v>2.5</v>
      </c>
      <c r="C13" s="1">
        <v>24</v>
      </c>
      <c r="D13">
        <f>'Comb_L_long (1)'!$H$10/2/'Comb_L_long (1)'!$H$6 * (ERF(0,(2*('Comb_L_long (1)'!$C13-'Comb_L_long (1)'!$H$8)+'Comb_L_long (1)'!$H$6)/(2*SQRT(2)*'Comb_L_long (1)'!$H$7))+ERF(0,(2*('Comb_L_long (1)'!$H$8-'Comb_L_long (1)'!$C13)+'Comb_L_long (1)'!$H$6)/(2*SQRT(2)*'Comb_L_long (1)'!$H$7)))+'Comb_L_long (1)'!$H$9</f>
        <v>92.907499999999999</v>
      </c>
    </row>
    <row r="14" spans="2:9">
      <c r="B14">
        <v>2.5</v>
      </c>
      <c r="C14" s="1">
        <v>40</v>
      </c>
      <c r="D14">
        <f>'Comb_L_long (1)'!$H$10/2/'Comb_L_long (1)'!$H$6 * (ERF(0,(2*('Comb_L_long (1)'!$C14-'Comb_L_long (1)'!$H$8)+'Comb_L_long (1)'!$H$6)/(2*SQRT(2)*'Comb_L_long (1)'!$H$7))+ERF(0,(2*('Comb_L_long (1)'!$H$8-'Comb_L_long (1)'!$C14)+'Comb_L_long (1)'!$H$6)/(2*SQRT(2)*'Comb_L_long (1)'!$H$7)))+'Comb_L_long (1)'!$H$9</f>
        <v>92.907499999999999</v>
      </c>
    </row>
    <row r="15" spans="2:9">
      <c r="C15" s="1"/>
    </row>
    <row r="16" spans="2:9">
      <c r="B16">
        <v>5</v>
      </c>
      <c r="C16" s="1">
        <v>-16</v>
      </c>
      <c r="D16">
        <f>'Comb_L_long (1)'!$H$22/2/'Comb_L_long (1)'!$H$18 * (ERF(0,(2*('Comb_L_long (1)'!$C16-'Comb_L_long (1)'!$H$20)+'Comb_L_long (1)'!$H$18)/(2*SQRT(2)*'Comb_L_long (1)'!$H$19))+ERF(0,(2*('Comb_L_long (1)'!$H$20-'Comb_L_long (1)'!$C16)+'Comb_L_long (1)'!$H$18)/(2*SQRT(2)*'Comb_L_long (1)'!$H$19)))+'Comb_L_long (1)'!$H$21</f>
        <v>92.907300000000006</v>
      </c>
      <c r="G16" t="s">
        <v>3</v>
      </c>
    </row>
    <row r="17" spans="2:9">
      <c r="B17">
        <v>5</v>
      </c>
      <c r="C17" s="1">
        <v>-12</v>
      </c>
      <c r="D17">
        <f>'Comb_L_long (1)'!$H$22/2/'Comb_L_long (1)'!$H$18 * (ERF(0,(2*('Comb_L_long (1)'!$C17-'Comb_L_long (1)'!$H$20)+'Comb_L_long (1)'!$H$18)/(2*SQRT(2)*'Comb_L_long (1)'!$H$19))+ERF(0,(2*('Comb_L_long (1)'!$H$20-'Comb_L_long (1)'!$C17)+'Comb_L_long (1)'!$H$18)/(2*SQRT(2)*'Comb_L_long (1)'!$H$19)))+'Comb_L_long (1)'!$H$21</f>
        <v>92.907300000000006</v>
      </c>
      <c r="G17" t="s">
        <v>2</v>
      </c>
      <c r="H17" t="s">
        <v>9</v>
      </c>
      <c r="I17" s="2" t="s">
        <v>10</v>
      </c>
    </row>
    <row r="18" spans="2:9">
      <c r="B18">
        <v>5</v>
      </c>
      <c r="C18" s="1">
        <v>-8</v>
      </c>
      <c r="D18">
        <f>'Comb_L_long (1)'!$H$22/2/'Comb_L_long (1)'!$H$18 * (ERF(0,(2*('Comb_L_long (1)'!$C18-'Comb_L_long (1)'!$H$20)+'Comb_L_long (1)'!$H$18)/(2*SQRT(2)*'Comb_L_long (1)'!$H$19))+ERF(0,(2*('Comb_L_long (1)'!$H$20-'Comb_L_long (1)'!$C18)+'Comb_L_long (1)'!$H$18)/(2*SQRT(2)*'Comb_L_long (1)'!$H$19)))+'Comb_L_long (1)'!$H$21</f>
        <v>92.885576272078495</v>
      </c>
      <c r="G18" t="s">
        <v>4</v>
      </c>
      <c r="H18">
        <v>11.6896</v>
      </c>
    </row>
    <row r="19" spans="2:9">
      <c r="B19">
        <v>5</v>
      </c>
      <c r="C19" s="1">
        <v>-4</v>
      </c>
      <c r="D19">
        <f>'Comb_L_long (1)'!$H$22/2/'Comb_L_long (1)'!$H$18 * (ERF(0,(2*('Comb_L_long (1)'!$C19-'Comb_L_long (1)'!$H$20)+'Comb_L_long (1)'!$H$18)/(2*SQRT(2)*'Comb_L_long (1)'!$H$19))+ERF(0,(2*('Comb_L_long (1)'!$H$20-'Comb_L_long (1)'!$C19)+'Comb_L_long (1)'!$H$18)/(2*SQRT(2)*'Comb_L_long (1)'!$H$19)))+'Comb_L_long (1)'!$H$21</f>
        <v>92.752553902679949</v>
      </c>
      <c r="G19" t="s">
        <v>5</v>
      </c>
      <c r="H19">
        <v>0.6</v>
      </c>
    </row>
    <row r="20" spans="2:9">
      <c r="B20">
        <v>5</v>
      </c>
      <c r="C20" s="1">
        <v>0</v>
      </c>
      <c r="D20">
        <f>'Comb_L_long (1)'!$H$22/2/'Comb_L_long (1)'!$H$18 * (ERF(0,(2*('Comb_L_long (1)'!$C20-'Comb_L_long (1)'!$H$20)+'Comb_L_long (1)'!$H$18)/(2*SQRT(2)*'Comb_L_long (1)'!$H$19))+ERF(0,(2*('Comb_L_long (1)'!$H$20-'Comb_L_long (1)'!$C20)+'Comb_L_long (1)'!$H$18)/(2*SQRT(2)*'Comb_L_long (1)'!$H$19)))+'Comb_L_long (1)'!$H$21</f>
        <v>92.752553900903408</v>
      </c>
      <c r="G20" t="s">
        <v>6</v>
      </c>
      <c r="H20">
        <v>-1.50804</v>
      </c>
    </row>
    <row r="21" spans="2:9">
      <c r="B21">
        <v>5</v>
      </c>
      <c r="C21" s="1">
        <v>4</v>
      </c>
      <c r="D21">
        <f>'Comb_L_long (1)'!$H$22/2/'Comb_L_long (1)'!$H$18 * (ERF(0,(2*('Comb_L_long (1)'!$C21-'Comb_L_long (1)'!$H$20)+'Comb_L_long (1)'!$H$18)/(2*SQRT(2)*'Comb_L_long (1)'!$H$19))+ERF(0,(2*('Comb_L_long (1)'!$H$20-'Comb_L_long (1)'!$C21)+'Comb_L_long (1)'!$H$18)/(2*SQRT(2)*'Comb_L_long (1)'!$H$19)))+'Comb_L_long (1)'!$H$21</f>
        <v>92.797013674698277</v>
      </c>
      <c r="G21" t="s">
        <v>7</v>
      </c>
      <c r="H21">
        <v>92.907300000000006</v>
      </c>
    </row>
    <row r="22" spans="2:9">
      <c r="B22">
        <v>5</v>
      </c>
      <c r="C22" s="1">
        <v>8</v>
      </c>
      <c r="D22">
        <f>'Comb_L_long (1)'!$H$22/2/'Comb_L_long (1)'!$H$18 * (ERF(0,(2*('Comb_L_long (1)'!$C22-'Comb_L_long (1)'!$H$20)+'Comb_L_long (1)'!$H$18)/(2*SQRT(2)*'Comb_L_long (1)'!$H$19))+ERF(0,(2*('Comb_L_long (1)'!$H$20-'Comb_L_long (1)'!$C22)+'Comb_L_long (1)'!$H$18)/(2*SQRT(2)*'Comb_L_long (1)'!$H$19)))+'Comb_L_long (1)'!$H$21</f>
        <v>92.907299999920667</v>
      </c>
      <c r="G22" t="s">
        <v>8</v>
      </c>
      <c r="H22">
        <v>-1.8089200000000001</v>
      </c>
    </row>
    <row r="23" spans="2:9">
      <c r="B23">
        <v>5</v>
      </c>
      <c r="C23" s="1">
        <v>12</v>
      </c>
      <c r="D23">
        <f>'Comb_L_long (1)'!$H$22/2/'Comb_L_long (1)'!$H$18 * (ERF(0,(2*('Comb_L_long (1)'!$C23-'Comb_L_long (1)'!$H$20)+'Comb_L_long (1)'!$H$18)/(2*SQRT(2)*'Comb_L_long (1)'!$H$19))+ERF(0,(2*('Comb_L_long (1)'!$H$20-'Comb_L_long (1)'!$C23)+'Comb_L_long (1)'!$H$18)/(2*SQRT(2)*'Comb_L_long (1)'!$H$19)))+'Comb_L_long (1)'!$H$21</f>
        <v>92.907300000000006</v>
      </c>
    </row>
    <row r="24" spans="2:9">
      <c r="B24">
        <v>5</v>
      </c>
      <c r="C24" s="1">
        <v>16</v>
      </c>
      <c r="D24">
        <f>'Comb_L_long (1)'!$H$22/2/'Comb_L_long (1)'!$H$18 * (ERF(0,(2*('Comb_L_long (1)'!$C24-'Comb_L_long (1)'!$H$20)+'Comb_L_long (1)'!$H$18)/(2*SQRT(2)*'Comb_L_long (1)'!$H$19))+ERF(0,(2*('Comb_L_long (1)'!$H$20-'Comb_L_long (1)'!$C24)+'Comb_L_long (1)'!$H$18)/(2*SQRT(2)*'Comb_L_long (1)'!$H$19)))+'Comb_L_long (1)'!$H$21</f>
        <v>92.907300000000006</v>
      </c>
    </row>
    <row r="25" spans="2:9">
      <c r="C25" s="1"/>
    </row>
    <row r="26" spans="2:9">
      <c r="B26">
        <v>7.5</v>
      </c>
      <c r="C26" s="1">
        <v>-40</v>
      </c>
      <c r="D26">
        <f>'Comb_L_long (1)'!$H$33/2/'Comb_L_long (1)'!$H$29 * (ERF(0,(2*('Comb_L_long (1)'!$C26-'Comb_L_long (1)'!$H$31)+'Comb_L_long (1)'!$H$29)/(2*SQRT(2)*'Comb_L_long (1)'!$H$30))+ERF(0,(2*('Comb_L_long (1)'!$H$31-'Comb_L_long (1)'!$C26)+'Comb_L_long (1)'!$H$29)/(2*SQRT(2)*'Comb_L_long (1)'!$H$30)))+'Comb_L_long (1)'!$H$32</f>
        <v>92.911199999999994</v>
      </c>
    </row>
    <row r="27" spans="2:9">
      <c r="B27">
        <v>7.5</v>
      </c>
      <c r="C27" s="1">
        <v>-24</v>
      </c>
      <c r="D27">
        <f>'Comb_L_long (1)'!$H$33/2/'Comb_L_long (1)'!$H$29 * (ERF(0,(2*('Comb_L_long (1)'!$C27-'Comb_L_long (1)'!$H$31)+'Comb_L_long (1)'!$H$29)/(2*SQRT(2)*'Comb_L_long (1)'!$H$30))+ERF(0,(2*('Comb_L_long (1)'!$H$31-'Comb_L_long (1)'!$C27)+'Comb_L_long (1)'!$H$29)/(2*SQRT(2)*'Comb_L_long (1)'!$H$30)))+'Comb_L_long (1)'!$H$32</f>
        <v>92.911199999999994</v>
      </c>
      <c r="G27" t="s">
        <v>3</v>
      </c>
    </row>
    <row r="28" spans="2:9">
      <c r="B28">
        <v>7.5</v>
      </c>
      <c r="C28" s="1">
        <v>-16</v>
      </c>
      <c r="D28">
        <f>'Comb_L_long (1)'!$H$33/2/'Comb_L_long (1)'!$H$29 * (ERF(0,(2*('Comb_L_long (1)'!$C28-'Comb_L_long (1)'!$H$31)+'Comb_L_long (1)'!$H$29)/(2*SQRT(2)*'Comb_L_long (1)'!$H$30))+ERF(0,(2*('Comb_L_long (1)'!$H$31-'Comb_L_long (1)'!$C28)+'Comb_L_long (1)'!$H$29)/(2*SQRT(2)*'Comb_L_long (1)'!$H$30)))+'Comb_L_long (1)'!$H$32</f>
        <v>92.911199999999994</v>
      </c>
      <c r="G28" t="s">
        <v>2</v>
      </c>
      <c r="H28" t="s">
        <v>9</v>
      </c>
      <c r="I28" s="2" t="s">
        <v>10</v>
      </c>
    </row>
    <row r="29" spans="2:9">
      <c r="B29">
        <v>7.5</v>
      </c>
      <c r="C29" s="1">
        <v>-12</v>
      </c>
      <c r="D29">
        <f>'Comb_L_long (1)'!$H$33/2/'Comb_L_long (1)'!$H$29 * (ERF(0,(2*('Comb_L_long (1)'!$C29-'Comb_L_long (1)'!$H$31)+'Comb_L_long (1)'!$H$29)/(2*SQRT(2)*'Comb_L_long (1)'!$H$30))+ERF(0,(2*('Comb_L_long (1)'!$H$31-'Comb_L_long (1)'!$C29)+'Comb_L_long (1)'!$H$29)/(2*SQRT(2)*'Comb_L_long (1)'!$H$30)))+'Comb_L_long (1)'!$H$32</f>
        <v>92.911199999999994</v>
      </c>
      <c r="G29" t="s">
        <v>4</v>
      </c>
      <c r="H29">
        <v>5.7766200000000003</v>
      </c>
    </row>
    <row r="30" spans="2:9">
      <c r="B30">
        <v>7.5</v>
      </c>
      <c r="C30" s="1">
        <v>-8</v>
      </c>
      <c r="D30">
        <f>'Comb_L_long (1)'!$H$33/2/'Comb_L_long (1)'!$H$29 * (ERF(0,(2*('Comb_L_long (1)'!$C30-'Comb_L_long (1)'!$H$31)+'Comb_L_long (1)'!$H$29)/(2*SQRT(2)*'Comb_L_long (1)'!$H$30))+ERF(0,(2*('Comb_L_long (1)'!$H$31-'Comb_L_long (1)'!$C30)+'Comb_L_long (1)'!$H$29)/(2*SQRT(2)*'Comb_L_long (1)'!$H$30)))+'Comb_L_long (1)'!$H$32</f>
        <v>92.911199999843234</v>
      </c>
      <c r="G30" t="s">
        <v>5</v>
      </c>
      <c r="H30">
        <v>0.6</v>
      </c>
    </row>
    <row r="31" spans="2:9">
      <c r="B31">
        <v>7.5</v>
      </c>
      <c r="C31" s="1">
        <v>-4</v>
      </c>
      <c r="D31">
        <f>'Comb_L_long (1)'!$H$33/2/'Comb_L_long (1)'!$H$29 * (ERF(0,(2*('Comb_L_long (1)'!$C31-'Comb_L_long (1)'!$H$31)+'Comb_L_long (1)'!$H$29)/(2*SQRT(2)*'Comb_L_long (1)'!$H$30))+ERF(0,(2*('Comb_L_long (1)'!$H$31-'Comb_L_long (1)'!$C31)+'Comb_L_long (1)'!$H$29)/(2*SQRT(2)*'Comb_L_long (1)'!$H$30)))+'Comb_L_long (1)'!$H$32</f>
        <v>92.78847845082548</v>
      </c>
      <c r="G31" t="s">
        <v>6</v>
      </c>
      <c r="H31">
        <v>-1.50827</v>
      </c>
    </row>
    <row r="32" spans="2:9">
      <c r="B32">
        <v>7.5</v>
      </c>
      <c r="C32" s="1">
        <v>0</v>
      </c>
      <c r="D32">
        <f>'Comb_L_long (1)'!$H$33/2/'Comb_L_long (1)'!$H$29 * (ERF(0,(2*('Comb_L_long (1)'!$C32-'Comb_L_long (1)'!$H$31)+'Comb_L_long (1)'!$H$29)/(2*SQRT(2)*'Comb_L_long (1)'!$H$30))+ERF(0,(2*('Comb_L_long (1)'!$H$31-'Comb_L_long (1)'!$C32)+'Comb_L_long (1)'!$H$29)/(2*SQRT(2)*'Comb_L_long (1)'!$H$30)))+'Comb_L_long (1)'!$H$32</f>
        <v>92.748388622604935</v>
      </c>
      <c r="G32" t="s">
        <v>7</v>
      </c>
      <c r="H32">
        <v>92.911199999999994</v>
      </c>
    </row>
    <row r="33" spans="2:9">
      <c r="B33">
        <v>7.5</v>
      </c>
      <c r="C33" s="1">
        <v>4</v>
      </c>
      <c r="D33">
        <f>'Comb_L_long (1)'!$H$33/2/'Comb_L_long (1)'!$H$29 * (ERF(0,(2*('Comb_L_long (1)'!$C33-'Comb_L_long (1)'!$H$31)+'Comb_L_long (1)'!$H$29)/(2*SQRT(2)*'Comb_L_long (1)'!$H$30))+ERF(0,(2*('Comb_L_long (1)'!$H$31-'Comb_L_long (1)'!$C33)+'Comb_L_long (1)'!$H$29)/(2*SQRT(2)*'Comb_L_long (1)'!$H$30)))+'Comb_L_long (1)'!$H$32</f>
        <v>92.911198961562263</v>
      </c>
      <c r="G33" t="s">
        <v>8</v>
      </c>
      <c r="H33">
        <v>-0.95069300000000001</v>
      </c>
    </row>
    <row r="34" spans="2:9">
      <c r="B34">
        <v>7.5</v>
      </c>
      <c r="C34" s="1">
        <v>8</v>
      </c>
      <c r="D34">
        <f>'Comb_L_long (1)'!$H$33/2/'Comb_L_long (1)'!$H$29 * (ERF(0,(2*('Comb_L_long (1)'!$C34-'Comb_L_long (1)'!$H$31)+'Comb_L_long (1)'!$H$29)/(2*SQRT(2)*'Comb_L_long (1)'!$H$30))+ERF(0,(2*('Comb_L_long (1)'!$H$31-'Comb_L_long (1)'!$C34)+'Comb_L_long (1)'!$H$29)/(2*SQRT(2)*'Comb_L_long (1)'!$H$30)))+'Comb_L_long (1)'!$H$32</f>
        <v>92.911199999999994</v>
      </c>
    </row>
    <row r="35" spans="2:9">
      <c r="B35">
        <v>7.5</v>
      </c>
      <c r="C35" s="1">
        <v>12</v>
      </c>
      <c r="D35">
        <f>'Comb_L_long (1)'!$H$33/2/'Comb_L_long (1)'!$H$29 * (ERF(0,(2*('Comb_L_long (1)'!$C35-'Comb_L_long (1)'!$H$31)+'Comb_L_long (1)'!$H$29)/(2*SQRT(2)*'Comb_L_long (1)'!$H$30))+ERF(0,(2*('Comb_L_long (1)'!$H$31-'Comb_L_long (1)'!$C35)+'Comb_L_long (1)'!$H$29)/(2*SQRT(2)*'Comb_L_long (1)'!$H$30)))+'Comb_L_long (1)'!$H$32</f>
        <v>92.911199999999994</v>
      </c>
    </row>
    <row r="36" spans="2:9">
      <c r="B36">
        <v>7.5</v>
      </c>
      <c r="C36" s="1">
        <v>16</v>
      </c>
      <c r="D36">
        <f>'Comb_L_long (1)'!$H$33/2/'Comb_L_long (1)'!$H$29 * (ERF(0,(2*('Comb_L_long (1)'!$C36-'Comb_L_long (1)'!$H$31)+'Comb_L_long (1)'!$H$29)/(2*SQRT(2)*'Comb_L_long (1)'!$H$30))+ERF(0,(2*('Comb_L_long (1)'!$H$31-'Comb_L_long (1)'!$C36)+'Comb_L_long (1)'!$H$29)/(2*SQRT(2)*'Comb_L_long (1)'!$H$30)))+'Comb_L_long (1)'!$H$32</f>
        <v>92.911199999999994</v>
      </c>
    </row>
    <row r="37" spans="2:9">
      <c r="B37">
        <v>7.5</v>
      </c>
      <c r="C37" s="1">
        <v>24</v>
      </c>
      <c r="D37">
        <f>'Comb_L_long (1)'!$H$33/2/'Comb_L_long (1)'!$H$29 * (ERF(0,(2*('Comb_L_long (1)'!$C37-'Comb_L_long (1)'!$H$31)+'Comb_L_long (1)'!$H$29)/(2*SQRT(2)*'Comb_L_long (1)'!$H$30))+ERF(0,(2*('Comb_L_long (1)'!$H$31-'Comb_L_long (1)'!$C37)+'Comb_L_long (1)'!$H$29)/(2*SQRT(2)*'Comb_L_long (1)'!$H$30)))+'Comb_L_long (1)'!$H$32</f>
        <v>92.911199999999994</v>
      </c>
    </row>
    <row r="38" spans="2:9">
      <c r="B38">
        <v>7.5</v>
      </c>
      <c r="C38" s="1">
        <v>40</v>
      </c>
      <c r="D38">
        <f>'Comb_L_long (1)'!$H$33/2/'Comb_L_long (1)'!$H$29 * (ERF(0,(2*('Comb_L_long (1)'!$C38-'Comb_L_long (1)'!$H$31)+'Comb_L_long (1)'!$H$29)/(2*SQRT(2)*'Comb_L_long (1)'!$H$30))+ERF(0,(2*('Comb_L_long (1)'!$H$31-'Comb_L_long (1)'!$C38)+'Comb_L_long (1)'!$H$29)/(2*SQRT(2)*'Comb_L_long (1)'!$H$30)))+'Comb_L_long (1)'!$H$32</f>
        <v>92.911199999999994</v>
      </c>
    </row>
    <row r="39" spans="2:9">
      <c r="C39" s="1"/>
    </row>
    <row r="40" spans="2:9">
      <c r="B40">
        <v>10</v>
      </c>
      <c r="C40" s="1">
        <v>-16</v>
      </c>
      <c r="D40">
        <f>'Comb_L_long (1)'!$H$46/2/'Comb_L_long (1)'!$H$42 * (ERF(0,(2*('Comb_L_long (1)'!$C40-'Comb_L_long (1)'!$H$44)+'Comb_L_long (1)'!$H$42)/(2*SQRT(2)*'Comb_L_long (1)'!$H$43))+ERF(0,(2*('Comb_L_long (1)'!$H$44-'Comb_L_long (1)'!$C40)+'Comb_L_long (1)'!$H$42)/(2*SQRT(2)*'Comb_L_long (1)'!$H$43)))+'Comb_L_long (1)'!$H$45</f>
        <v>92.912599999999998</v>
      </c>
      <c r="G40" t="s">
        <v>3</v>
      </c>
    </row>
    <row r="41" spans="2:9">
      <c r="B41">
        <v>10</v>
      </c>
      <c r="C41" s="1">
        <v>-12</v>
      </c>
      <c r="D41">
        <f>'Comb_L_long (1)'!$H$46/2/'Comb_L_long (1)'!$H$42 * (ERF(0,(2*('Comb_L_long (1)'!$C41-'Comb_L_long (1)'!$H$44)+'Comb_L_long (1)'!$H$42)/(2*SQRT(2)*'Comb_L_long (1)'!$H$43))+ERF(0,(2*('Comb_L_long (1)'!$H$44-'Comb_L_long (1)'!$C41)+'Comb_L_long (1)'!$H$42)/(2*SQRT(2)*'Comb_L_long (1)'!$H$43)))+'Comb_L_long (1)'!$H$45</f>
        <v>92.912599999999998</v>
      </c>
      <c r="G41" t="s">
        <v>2</v>
      </c>
      <c r="H41" t="s">
        <v>9</v>
      </c>
      <c r="I41" s="2" t="s">
        <v>10</v>
      </c>
    </row>
    <row r="42" spans="2:9">
      <c r="B42">
        <v>10</v>
      </c>
      <c r="C42" s="1">
        <v>-8</v>
      </c>
      <c r="D42">
        <f>'Comb_L_long (1)'!$H$46/2/'Comb_L_long (1)'!$H$42 * (ERF(0,(2*('Comb_L_long (1)'!$C42-'Comb_L_long (1)'!$H$44)+'Comb_L_long (1)'!$H$42)/(2*SQRT(2)*'Comb_L_long (1)'!$H$43))+ERF(0,(2*('Comb_L_long (1)'!$H$44-'Comb_L_long (1)'!$C42)+'Comb_L_long (1)'!$H$42)/(2*SQRT(2)*'Comb_L_long (1)'!$H$43)))+'Comb_L_long (1)'!$H$45</f>
        <v>92.912599999999969</v>
      </c>
      <c r="G42" t="s">
        <v>4</v>
      </c>
      <c r="H42">
        <v>4.3924599999999998</v>
      </c>
    </row>
    <row r="43" spans="2:9">
      <c r="B43">
        <v>10</v>
      </c>
      <c r="C43" s="1">
        <v>-4</v>
      </c>
      <c r="D43">
        <f>'Comb_L_long (1)'!$H$46/2/'Comb_L_long (1)'!$H$42 * (ERF(0,(2*('Comb_L_long (1)'!$C43-'Comb_L_long (1)'!$H$44)+'Comb_L_long (1)'!$H$42)/(2*SQRT(2)*'Comb_L_long (1)'!$H$43))+ERF(0,(2*('Comb_L_long (1)'!$H$44-'Comb_L_long (1)'!$C43)+'Comb_L_long (1)'!$H$42)/(2*SQRT(2)*'Comb_L_long (1)'!$H$43)))+'Comb_L_long (1)'!$H$45</f>
        <v>92.893569932724475</v>
      </c>
      <c r="G43" t="s">
        <v>5</v>
      </c>
      <c r="H43">
        <v>0.6</v>
      </c>
    </row>
    <row r="44" spans="2:9">
      <c r="B44">
        <v>10</v>
      </c>
      <c r="C44" s="1">
        <v>0</v>
      </c>
      <c r="D44">
        <f>'Comb_L_long (1)'!$H$46/2/'Comb_L_long (1)'!$H$42 * (ERF(0,(2*('Comb_L_long (1)'!$C44-'Comb_L_long (1)'!$H$44)+'Comb_L_long (1)'!$H$42)/(2*SQRT(2)*'Comb_L_long (1)'!$H$43))+ERF(0,(2*('Comb_L_long (1)'!$H$44-'Comb_L_long (1)'!$C44)+'Comb_L_long (1)'!$H$42)/(2*SQRT(2)*'Comb_L_long (1)'!$H$43)))+'Comb_L_long (1)'!$H$45</f>
        <v>92.85934859479454</v>
      </c>
      <c r="G44" t="s">
        <v>6</v>
      </c>
      <c r="H44">
        <v>-1.51</v>
      </c>
    </row>
    <row r="45" spans="2:9">
      <c r="B45">
        <v>10</v>
      </c>
      <c r="C45" s="1">
        <v>4</v>
      </c>
      <c r="D45">
        <f>'Comb_L_long (1)'!$H$46/2/'Comb_L_long (1)'!$H$42 * (ERF(0,(2*('Comb_L_long (1)'!$C45-'Comb_L_long (1)'!$H$44)+'Comb_L_long (1)'!$H$42)/(2*SQRT(2)*'Comb_L_long (1)'!$H$43))+ERF(0,(2*('Comb_L_long (1)'!$H$44-'Comb_L_long (1)'!$C45)+'Comb_L_long (1)'!$H$42)/(2*SQRT(2)*'Comb_L_long (1)'!$H$43)))+'Comb_L_long (1)'!$H$45</f>
        <v>92.912599998984035</v>
      </c>
      <c r="G45" t="s">
        <v>7</v>
      </c>
      <c r="H45">
        <v>92.912599999999998</v>
      </c>
    </row>
    <row r="46" spans="2:9">
      <c r="B46">
        <v>10</v>
      </c>
      <c r="C46" s="1">
        <v>8</v>
      </c>
      <c r="D46">
        <f>'Comb_L_long (1)'!$H$46/2/'Comb_L_long (1)'!$H$42 * (ERF(0,(2*('Comb_L_long (1)'!$C46-'Comb_L_long (1)'!$H$44)+'Comb_L_long (1)'!$H$42)/(2*SQRT(2)*'Comb_L_long (1)'!$H$43))+ERF(0,(2*('Comb_L_long (1)'!$H$44-'Comb_L_long (1)'!$C46)+'Comb_L_long (1)'!$H$42)/(2*SQRT(2)*'Comb_L_long (1)'!$H$43)))+'Comb_L_long (1)'!$H$45</f>
        <v>92.912599999999998</v>
      </c>
      <c r="G46" t="s">
        <v>8</v>
      </c>
      <c r="H46">
        <v>-0.267739</v>
      </c>
    </row>
    <row r="47" spans="2:9">
      <c r="B47">
        <v>10</v>
      </c>
      <c r="C47" s="1">
        <v>12</v>
      </c>
      <c r="D47">
        <f>'Comb_L_long (1)'!$H$46/2/'Comb_L_long (1)'!$H$42 * (ERF(0,(2*('Comb_L_long (1)'!$C47-'Comb_L_long (1)'!$H$44)+'Comb_L_long (1)'!$H$42)/(2*SQRT(2)*'Comb_L_long (1)'!$H$43))+ERF(0,(2*('Comb_L_long (1)'!$H$44-'Comb_L_long (1)'!$C47)+'Comb_L_long (1)'!$H$42)/(2*SQRT(2)*'Comb_L_long (1)'!$H$43)))+'Comb_L_long (1)'!$H$45</f>
        <v>92.912599999999998</v>
      </c>
    </row>
    <row r="48" spans="2:9">
      <c r="B48">
        <v>10</v>
      </c>
      <c r="C48" s="1">
        <v>16</v>
      </c>
      <c r="D48">
        <f>'Comb_L_long (1)'!$H$46/2/'Comb_L_long (1)'!$H$42 * (ERF(0,(2*('Comb_L_long (1)'!$C48-'Comb_L_long (1)'!$H$44)+'Comb_L_long (1)'!$H$42)/(2*SQRT(2)*'Comb_L_long (1)'!$H$43))+ERF(0,(2*('Comb_L_long (1)'!$H$44-'Comb_L_long (1)'!$C48)+'Comb_L_long (1)'!$H$42)/(2*SQRT(2)*'Comb_L_long (1)'!$H$43)))+'Comb_L_long (1)'!$H$45</f>
        <v>92.912599999999998</v>
      </c>
    </row>
    <row r="49" spans="2:9">
      <c r="C49" s="1"/>
    </row>
    <row r="50" spans="2:9">
      <c r="B50">
        <v>12.5</v>
      </c>
      <c r="C50" s="1">
        <v>-40</v>
      </c>
      <c r="D50">
        <f>'Comb_L_long (1)'!$H$57</f>
        <v>92.910600000000002</v>
      </c>
    </row>
    <row r="51" spans="2:9">
      <c r="B51">
        <v>12.5</v>
      </c>
      <c r="C51" s="1">
        <v>-24</v>
      </c>
      <c r="D51">
        <f>'Comb_L_long (1)'!$H$57</f>
        <v>92.910600000000002</v>
      </c>
    </row>
    <row r="52" spans="2:9">
      <c r="B52">
        <v>12.5</v>
      </c>
      <c r="C52" s="1">
        <v>-16</v>
      </c>
      <c r="D52">
        <f>'Comb_L_long (1)'!$H$57</f>
        <v>92.910600000000002</v>
      </c>
      <c r="G52" t="s">
        <v>3</v>
      </c>
    </row>
    <row r="53" spans="2:9">
      <c r="B53">
        <v>12.5</v>
      </c>
      <c r="C53" s="1">
        <v>-12</v>
      </c>
      <c r="D53">
        <f>'Comb_L_long (1)'!$H$57</f>
        <v>92.910600000000002</v>
      </c>
      <c r="G53" t="s">
        <v>2</v>
      </c>
      <c r="H53" t="s">
        <v>9</v>
      </c>
      <c r="I53" s="2" t="s">
        <v>10</v>
      </c>
    </row>
    <row r="54" spans="2:9">
      <c r="B54">
        <v>12.5</v>
      </c>
      <c r="C54" s="1">
        <v>-8</v>
      </c>
      <c r="D54">
        <f>'Comb_L_long (1)'!$H$57</f>
        <v>92.910600000000002</v>
      </c>
      <c r="G54" t="s">
        <v>4</v>
      </c>
    </row>
    <row r="55" spans="2:9">
      <c r="B55">
        <v>12.5</v>
      </c>
      <c r="C55" s="1">
        <v>-4</v>
      </c>
      <c r="D55">
        <f>'Comb_L_long (1)'!$H$57</f>
        <v>92.910600000000002</v>
      </c>
      <c r="G55" t="s">
        <v>5</v>
      </c>
    </row>
    <row r="56" spans="2:9">
      <c r="B56">
        <v>12.5</v>
      </c>
      <c r="C56" s="1">
        <v>0</v>
      </c>
      <c r="D56">
        <f>'Comb_L_long (1)'!$H$57</f>
        <v>92.910600000000002</v>
      </c>
      <c r="G56" t="s">
        <v>6</v>
      </c>
    </row>
    <row r="57" spans="2:9">
      <c r="B57">
        <v>12.5</v>
      </c>
      <c r="C57" s="1">
        <v>4</v>
      </c>
      <c r="D57">
        <f>'Comb_L_long (1)'!$H$57</f>
        <v>92.910600000000002</v>
      </c>
      <c r="G57" t="s">
        <v>7</v>
      </c>
      <c r="H57">
        <v>92.910600000000002</v>
      </c>
    </row>
    <row r="58" spans="2:9">
      <c r="B58">
        <v>12.5</v>
      </c>
      <c r="C58" s="1">
        <v>8</v>
      </c>
      <c r="D58">
        <f>'Comb_L_long (1)'!$H$57</f>
        <v>92.910600000000002</v>
      </c>
      <c r="G58" t="s">
        <v>8</v>
      </c>
    </row>
    <row r="59" spans="2:9">
      <c r="B59">
        <v>12.5</v>
      </c>
      <c r="C59" s="1">
        <v>12</v>
      </c>
      <c r="D59">
        <f>'Comb_L_long (1)'!$H$57</f>
        <v>92.910600000000002</v>
      </c>
    </row>
    <row r="60" spans="2:9">
      <c r="B60">
        <v>12.5</v>
      </c>
      <c r="C60" s="1">
        <v>16</v>
      </c>
      <c r="D60">
        <f>'Comb_L_long (1)'!$H$57</f>
        <v>92.910600000000002</v>
      </c>
    </row>
    <row r="61" spans="2:9">
      <c r="B61">
        <v>12.5</v>
      </c>
      <c r="C61" s="1">
        <v>24</v>
      </c>
      <c r="D61">
        <f>'Comb_L_long (1)'!$H$57</f>
        <v>92.910600000000002</v>
      </c>
    </row>
    <row r="62" spans="2:9">
      <c r="B62">
        <v>12.5</v>
      </c>
      <c r="C62" s="1">
        <v>40</v>
      </c>
      <c r="D62">
        <f>'Comb_L_long (1)'!$H$57</f>
        <v>92.910600000000002</v>
      </c>
    </row>
  </sheetData>
  <pageMargins left="0.7" right="0.7" top="0.75" bottom="0.75" header="0.3" footer="0.3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62"/>
  <sheetViews>
    <sheetView zoomScale="150" zoomScaleNormal="150" zoomScalePageLayoutView="150" workbookViewId="0">
      <selection activeCell="D1" sqref="D1"/>
    </sheetView>
  </sheetViews>
  <sheetFormatPr baseColWidth="10" defaultColWidth="8.83203125" defaultRowHeight="14" x14ac:dyDescent="0"/>
  <cols>
    <col min="2" max="2" width="5.6640625" bestFit="1" customWidth="1"/>
    <col min="3" max="3" width="9.83203125" bestFit="1" customWidth="1"/>
    <col min="9" max="9" width="8.83203125" style="2"/>
  </cols>
  <sheetData>
    <row r="1" spans="2:9">
      <c r="B1" t="s">
        <v>0</v>
      </c>
      <c r="C1" s="1" t="s">
        <v>1</v>
      </c>
      <c r="D1" t="s">
        <v>11</v>
      </c>
      <c r="E1" t="s">
        <v>10</v>
      </c>
    </row>
    <row r="2" spans="2:9">
      <c r="B2">
        <v>2.5</v>
      </c>
      <c r="C2" s="1">
        <v>-40</v>
      </c>
      <c r="D2">
        <f>'Comb_L_long (2)'!$H$10/2/'Comb_L_long (2)'!$H$6 * (ERF(0,(2*('Comb_L_long (2)'!$C2-'Comb_L_long (2)'!$H$8)+'Comb_L_long (2)'!$H$6)/(2*SQRT(2)*'Comb_L_long (2)'!$H$7))+ERF(0,(2*('Comb_L_long (2)'!$H$8-'Comb_L_long (2)'!$C2)+'Comb_L_long (2)'!$H$6)/(2*SQRT(2)*'Comb_L_long (2)'!$H$7)))+'Comb_L_long (2)'!$H$9</f>
        <v>92.907499999999999</v>
      </c>
      <c r="E2">
        <v>7.76606E-3</v>
      </c>
    </row>
    <row r="3" spans="2:9">
      <c r="B3">
        <v>2.5</v>
      </c>
      <c r="C3" s="1">
        <v>-24</v>
      </c>
      <c r="D3">
        <f>'Comb_L_long (2)'!$H$10/2/'Comb_L_long (2)'!$H$6 * (ERF(0,(2*('Comb_L_long (2)'!$C3-'Comb_L_long (2)'!$H$8)+'Comb_L_long (2)'!$H$6)/(2*SQRT(2)*'Comb_L_long (2)'!$H$7))+ERF(0,(2*('Comb_L_long (2)'!$H$8-'Comb_L_long (2)'!$C3)+'Comb_L_long (2)'!$H$6)/(2*SQRT(2)*'Comb_L_long (2)'!$H$7)))+'Comb_L_long (2)'!$H$9</f>
        <v>92.907499999999999</v>
      </c>
      <c r="E3">
        <v>8.2230800000000007E-3</v>
      </c>
    </row>
    <row r="4" spans="2:9">
      <c r="B4">
        <v>2.5</v>
      </c>
      <c r="C4" s="1">
        <v>-16</v>
      </c>
      <c r="D4">
        <f>'Comb_L_long (2)'!$H$10/2/'Comb_L_long (2)'!$H$6 * (ERF(0,(2*('Comb_L_long (2)'!$C4-'Comb_L_long (2)'!$H$8)+'Comb_L_long (2)'!$H$6)/(2*SQRT(2)*'Comb_L_long (2)'!$H$7))+ERF(0,(2*('Comb_L_long (2)'!$H$8-'Comb_L_long (2)'!$C4)+'Comb_L_long (2)'!$H$6)/(2*SQRT(2)*'Comb_L_long (2)'!$H$7)))+'Comb_L_long (2)'!$H$9</f>
        <v>92.907499999999999</v>
      </c>
      <c r="E4">
        <v>8.4584699999999992E-3</v>
      </c>
      <c r="G4" t="s">
        <v>3</v>
      </c>
    </row>
    <row r="5" spans="2:9">
      <c r="B5">
        <v>2.5</v>
      </c>
      <c r="C5" s="1">
        <v>-12</v>
      </c>
      <c r="D5">
        <f>'Comb_L_long (2)'!$H$10/2/'Comb_L_long (2)'!$H$6 * (ERF(0,(2*('Comb_L_long (2)'!$C5-'Comb_L_long (2)'!$H$8)+'Comb_L_long (2)'!$H$6)/(2*SQRT(2)*'Comb_L_long (2)'!$H$7))+ERF(0,(2*('Comb_L_long (2)'!$H$8-'Comb_L_long (2)'!$C5)+'Comb_L_long (2)'!$H$6)/(2*SQRT(2)*'Comb_L_long (2)'!$H$7)))+'Comb_L_long (2)'!$H$9</f>
        <v>92.907499999976125</v>
      </c>
      <c r="E5">
        <v>8.9653000000000007E-3</v>
      </c>
      <c r="G5" t="s">
        <v>2</v>
      </c>
      <c r="H5" t="s">
        <v>9</v>
      </c>
      <c r="I5" s="2" t="s">
        <v>10</v>
      </c>
    </row>
    <row r="6" spans="2:9">
      <c r="B6">
        <v>2.5</v>
      </c>
      <c r="C6" s="1">
        <v>-8</v>
      </c>
      <c r="D6">
        <f>'Comb_L_long (2)'!$H$10/2/'Comb_L_long (2)'!$H$6 * (ERF(0,(2*('Comb_L_long (2)'!$C6-'Comb_L_long (2)'!$H$8)+'Comb_L_long (2)'!$H$6)/(2*SQRT(2)*'Comb_L_long (2)'!$H$7))+ERF(0,(2*('Comb_L_long (2)'!$H$8-'Comb_L_long (2)'!$C6)+'Comb_L_long (2)'!$H$6)/(2*SQRT(2)*'Comb_L_long (2)'!$H$7)))+'Comb_L_long (2)'!$H$9</f>
        <v>92.800663819230039</v>
      </c>
      <c r="E6">
        <v>1.54618E-2</v>
      </c>
      <c r="G6" t="s">
        <v>4</v>
      </c>
      <c r="H6">
        <v>13.250299999999999</v>
      </c>
    </row>
    <row r="7" spans="2:9">
      <c r="B7">
        <v>2.5</v>
      </c>
      <c r="C7" s="1">
        <v>-4</v>
      </c>
      <c r="D7">
        <f>'Comb_L_long (2)'!$H$10/2/'Comb_L_long (2)'!$H$6 * (ERF(0,(2*('Comb_L_long (2)'!$C7-'Comb_L_long (2)'!$H$8)+'Comb_L_long (2)'!$H$6)/(2*SQRT(2)*'Comb_L_long (2)'!$H$7))+ERF(0,(2*('Comb_L_long (2)'!$H$8-'Comb_L_long (2)'!$C7)+'Comb_L_long (2)'!$H$6)/(2*SQRT(2)*'Comb_L_long (2)'!$H$7)))+'Comb_L_long (2)'!$H$9</f>
        <v>92.740786793506743</v>
      </c>
      <c r="E7">
        <v>1.65655E-2</v>
      </c>
      <c r="G7" t="s">
        <v>5</v>
      </c>
      <c r="H7">
        <v>0.6</v>
      </c>
    </row>
    <row r="8" spans="2:9">
      <c r="B8">
        <v>2.5</v>
      </c>
      <c r="C8" s="1">
        <v>0</v>
      </c>
      <c r="D8">
        <f>'Comb_L_long (2)'!$H$10/2/'Comb_L_long (2)'!$H$6 * (ERF(0,(2*('Comb_L_long (2)'!$C8-'Comb_L_long (2)'!$H$8)+'Comb_L_long (2)'!$H$6)/(2*SQRT(2)*'Comb_L_long (2)'!$H$7))+ERF(0,(2*('Comb_L_long (2)'!$H$8-'Comb_L_long (2)'!$C8)+'Comb_L_long (2)'!$H$6)/(2*SQRT(2)*'Comb_L_long (2)'!$H$7)))+'Comb_L_long (2)'!$H$9</f>
        <v>92.740786793506558</v>
      </c>
      <c r="E8">
        <v>1.7989499999999999E-2</v>
      </c>
      <c r="G8" t="s">
        <v>6</v>
      </c>
      <c r="H8">
        <v>-1.59127</v>
      </c>
    </row>
    <row r="9" spans="2:9">
      <c r="B9">
        <v>2.5</v>
      </c>
      <c r="C9" s="1">
        <v>4</v>
      </c>
      <c r="D9">
        <f>'Comb_L_long (2)'!$H$10/2/'Comb_L_long (2)'!$H$6 * (ERF(0,(2*('Comb_L_long (2)'!$C9-'Comb_L_long (2)'!$H$8)+'Comb_L_long (2)'!$H$6)/(2*SQRT(2)*'Comb_L_long (2)'!$H$7))+ERF(0,(2*('Comb_L_long (2)'!$H$8-'Comb_L_long (2)'!$C9)+'Comb_L_long (2)'!$H$6)/(2*SQRT(2)*'Comb_L_long (2)'!$H$7)))+'Comb_L_long (2)'!$H$9</f>
        <v>92.747860802971317</v>
      </c>
      <c r="E9">
        <v>1.4538799999999999E-2</v>
      </c>
      <c r="G9" t="s">
        <v>7</v>
      </c>
      <c r="H9">
        <v>92.907499999999999</v>
      </c>
    </row>
    <row r="10" spans="2:9">
      <c r="B10">
        <v>2.5</v>
      </c>
      <c r="C10" s="1">
        <v>8</v>
      </c>
      <c r="D10">
        <f>'Comb_L_long (2)'!$H$10/2/'Comb_L_long (2)'!$H$6 * (ERF(0,(2*('Comb_L_long (2)'!$C10-'Comb_L_long (2)'!$H$8)+'Comb_L_long (2)'!$H$6)/(2*SQRT(2)*'Comb_L_long (2)'!$H$7))+ERF(0,(2*('Comb_L_long (2)'!$H$8-'Comb_L_long (2)'!$C10)+'Comb_L_long (2)'!$H$6)/(2*SQRT(2)*'Comb_L_long (2)'!$H$7)))+'Comb_L_long (2)'!$H$9</f>
        <v>92.907499936049462</v>
      </c>
      <c r="E10">
        <v>9.4891000000000003E-3</v>
      </c>
      <c r="G10" t="s">
        <v>8</v>
      </c>
      <c r="H10">
        <v>-2.2090000000000001</v>
      </c>
    </row>
    <row r="11" spans="2:9">
      <c r="B11">
        <v>2.5</v>
      </c>
      <c r="C11" s="1">
        <v>12</v>
      </c>
      <c r="D11">
        <f>'Comb_L_long (2)'!$H$10/2/'Comb_L_long (2)'!$H$6 * (ERF(0,(2*('Comb_L_long (2)'!$C11-'Comb_L_long (2)'!$H$8)+'Comb_L_long (2)'!$H$6)/(2*SQRT(2)*'Comb_L_long (2)'!$H$7))+ERF(0,(2*('Comb_L_long (2)'!$H$8-'Comb_L_long (2)'!$C11)+'Comb_L_long (2)'!$H$6)/(2*SQRT(2)*'Comb_L_long (2)'!$H$7)))+'Comb_L_long (2)'!$H$9</f>
        <v>92.907499999999999</v>
      </c>
      <c r="E11">
        <v>8.9577700000000003E-3</v>
      </c>
    </row>
    <row r="12" spans="2:9">
      <c r="B12">
        <v>2.5</v>
      </c>
      <c r="C12" s="1">
        <v>16</v>
      </c>
      <c r="D12">
        <f>'Comb_L_long (2)'!$H$10/2/'Comb_L_long (2)'!$H$6 * (ERF(0,(2*('Comb_L_long (2)'!$C12-'Comb_L_long (2)'!$H$8)+'Comb_L_long (2)'!$H$6)/(2*SQRT(2)*'Comb_L_long (2)'!$H$7))+ERF(0,(2*('Comb_L_long (2)'!$H$8-'Comb_L_long (2)'!$C12)+'Comb_L_long (2)'!$H$6)/(2*SQRT(2)*'Comb_L_long (2)'!$H$7)))+'Comb_L_long (2)'!$H$9</f>
        <v>92.907499999999999</v>
      </c>
      <c r="E12">
        <v>8.4437499999999999E-3</v>
      </c>
    </row>
    <row r="13" spans="2:9">
      <c r="B13">
        <v>2.5</v>
      </c>
      <c r="C13" s="1">
        <v>24</v>
      </c>
      <c r="D13">
        <f>'Comb_L_long (2)'!$H$10/2/'Comb_L_long (2)'!$H$6 * (ERF(0,(2*('Comb_L_long (2)'!$C13-'Comb_L_long (2)'!$H$8)+'Comb_L_long (2)'!$H$6)/(2*SQRT(2)*'Comb_L_long (2)'!$H$7))+ERF(0,(2*('Comb_L_long (2)'!$H$8-'Comb_L_long (2)'!$C13)+'Comb_L_long (2)'!$H$6)/(2*SQRT(2)*'Comb_L_long (2)'!$H$7)))+'Comb_L_long (2)'!$H$9</f>
        <v>92.907499999999999</v>
      </c>
      <c r="E13">
        <v>9.0597799999999999E-3</v>
      </c>
    </row>
    <row r="14" spans="2:9">
      <c r="B14">
        <v>2.5</v>
      </c>
      <c r="C14" s="1">
        <v>40</v>
      </c>
      <c r="D14">
        <f>'Comb_L_long (2)'!$H$10/2/'Comb_L_long (2)'!$H$6 * (ERF(0,(2*('Comb_L_long (2)'!$C14-'Comb_L_long (2)'!$H$8)+'Comb_L_long (2)'!$H$6)/(2*SQRT(2)*'Comb_L_long (2)'!$H$7))+ERF(0,(2*('Comb_L_long (2)'!$H$8-'Comb_L_long (2)'!$C14)+'Comb_L_long (2)'!$H$6)/(2*SQRT(2)*'Comb_L_long (2)'!$H$7)))+'Comb_L_long (2)'!$H$9</f>
        <v>92.907499999999999</v>
      </c>
      <c r="E14">
        <v>8.2296499999999998E-3</v>
      </c>
    </row>
    <row r="15" spans="2:9">
      <c r="C15" s="1"/>
    </row>
    <row r="16" spans="2:9">
      <c r="B16">
        <v>5</v>
      </c>
      <c r="C16" s="1">
        <v>-16</v>
      </c>
      <c r="D16">
        <f>'Comb_L_long (2)'!$H$22/2/'Comb_L_long (2)'!$H$18 * (ERF(0,(2*('Comb_L_long (2)'!$C16-'Comb_L_long (2)'!$H$20)+'Comb_L_long (2)'!$H$18)/(2*SQRT(2)*'Comb_L_long (2)'!$H$19))+ERF(0,(2*('Comb_L_long (2)'!$H$20-'Comb_L_long (2)'!$C16)+'Comb_L_long (2)'!$H$18)/(2*SQRT(2)*'Comb_L_long (2)'!$H$19)))+'Comb_L_long (2)'!$H$21</f>
        <v>92.907300000000006</v>
      </c>
      <c r="E16">
        <v>8.3464300000000002E-3</v>
      </c>
      <c r="G16" t="s">
        <v>3</v>
      </c>
    </row>
    <row r="17" spans="2:9">
      <c r="B17">
        <v>5</v>
      </c>
      <c r="C17" s="1">
        <v>-12</v>
      </c>
      <c r="D17">
        <f>'Comb_L_long (2)'!$H$22/2/'Comb_L_long (2)'!$H$18 * (ERF(0,(2*('Comb_L_long (2)'!$C17-'Comb_L_long (2)'!$H$20)+'Comb_L_long (2)'!$H$18)/(2*SQRT(2)*'Comb_L_long (2)'!$H$19))+ERF(0,(2*('Comb_L_long (2)'!$H$20-'Comb_L_long (2)'!$C17)+'Comb_L_long (2)'!$H$18)/(2*SQRT(2)*'Comb_L_long (2)'!$H$19)))+'Comb_L_long (2)'!$H$21</f>
        <v>92.907300000000006</v>
      </c>
      <c r="E17">
        <v>8.2584800000000003E-3</v>
      </c>
      <c r="G17" t="s">
        <v>2</v>
      </c>
      <c r="H17" t="s">
        <v>9</v>
      </c>
      <c r="I17" s="2" t="s">
        <v>10</v>
      </c>
    </row>
    <row r="18" spans="2:9">
      <c r="B18">
        <v>5</v>
      </c>
      <c r="C18" s="1">
        <v>-8</v>
      </c>
      <c r="D18">
        <f>'Comb_L_long (2)'!$H$22/2/'Comb_L_long (2)'!$H$18 * (ERF(0,(2*('Comb_L_long (2)'!$C18-'Comb_L_long (2)'!$H$20)+'Comb_L_long (2)'!$H$18)/(2*SQRT(2)*'Comb_L_long (2)'!$H$19))+ERF(0,(2*('Comb_L_long (2)'!$H$20-'Comb_L_long (2)'!$C18)+'Comb_L_long (2)'!$H$18)/(2*SQRT(2)*'Comb_L_long (2)'!$H$19)))+'Comb_L_long (2)'!$H$21</f>
        <v>92.885576272078495</v>
      </c>
      <c r="E18">
        <v>1.17033E-2</v>
      </c>
      <c r="G18" t="s">
        <v>4</v>
      </c>
      <c r="H18">
        <v>11.6896</v>
      </c>
    </row>
    <row r="19" spans="2:9">
      <c r="B19">
        <v>5</v>
      </c>
      <c r="C19" s="1">
        <v>-4</v>
      </c>
      <c r="D19">
        <f>'Comb_L_long (2)'!$H$22/2/'Comb_L_long (2)'!$H$18 * (ERF(0,(2*('Comb_L_long (2)'!$C19-'Comb_L_long (2)'!$H$20)+'Comb_L_long (2)'!$H$18)/(2*SQRT(2)*'Comb_L_long (2)'!$H$19))+ERF(0,(2*('Comb_L_long (2)'!$H$20-'Comb_L_long (2)'!$C19)+'Comb_L_long (2)'!$H$18)/(2*SQRT(2)*'Comb_L_long (2)'!$H$19)))+'Comb_L_long (2)'!$H$21</f>
        <v>92.752553902679949</v>
      </c>
      <c r="E19">
        <v>1.6373100000000002E-2</v>
      </c>
      <c r="G19" t="s">
        <v>5</v>
      </c>
      <c r="H19">
        <v>0.6</v>
      </c>
    </row>
    <row r="20" spans="2:9">
      <c r="B20">
        <v>5</v>
      </c>
      <c r="C20" s="1">
        <v>0</v>
      </c>
      <c r="D20">
        <f>'Comb_L_long (2)'!$H$22/2/'Comb_L_long (2)'!$H$18 * (ERF(0,(2*('Comb_L_long (2)'!$C20-'Comb_L_long (2)'!$H$20)+'Comb_L_long (2)'!$H$18)/(2*SQRT(2)*'Comb_L_long (2)'!$H$19))+ERF(0,(2*('Comb_L_long (2)'!$H$20-'Comb_L_long (2)'!$C20)+'Comb_L_long (2)'!$H$18)/(2*SQRT(2)*'Comb_L_long (2)'!$H$19)))+'Comb_L_long (2)'!$H$21</f>
        <v>92.752553900903408</v>
      </c>
      <c r="E20">
        <v>1.67718E-2</v>
      </c>
      <c r="G20" t="s">
        <v>6</v>
      </c>
      <c r="H20">
        <v>-1.50804</v>
      </c>
    </row>
    <row r="21" spans="2:9">
      <c r="B21">
        <v>5</v>
      </c>
      <c r="C21" s="1">
        <v>4</v>
      </c>
      <c r="D21">
        <f>'Comb_L_long (2)'!$H$22/2/'Comb_L_long (2)'!$H$18 * (ERF(0,(2*('Comb_L_long (2)'!$C21-'Comb_L_long (2)'!$H$20)+'Comb_L_long (2)'!$H$18)/(2*SQRT(2)*'Comb_L_long (2)'!$H$19))+ERF(0,(2*('Comb_L_long (2)'!$H$20-'Comb_L_long (2)'!$C21)+'Comb_L_long (2)'!$H$18)/(2*SQRT(2)*'Comb_L_long (2)'!$H$19)))+'Comb_L_long (2)'!$H$21</f>
        <v>92.797013674698277</v>
      </c>
      <c r="E21">
        <v>9.9864900000000006E-3</v>
      </c>
      <c r="G21" t="s">
        <v>7</v>
      </c>
      <c r="H21">
        <v>92.907300000000006</v>
      </c>
    </row>
    <row r="22" spans="2:9">
      <c r="B22">
        <v>5</v>
      </c>
      <c r="C22" s="1">
        <v>8</v>
      </c>
      <c r="D22">
        <f>'Comb_L_long (2)'!$H$22/2/'Comb_L_long (2)'!$H$18 * (ERF(0,(2*('Comb_L_long (2)'!$C22-'Comb_L_long (2)'!$H$20)+'Comb_L_long (2)'!$H$18)/(2*SQRT(2)*'Comb_L_long (2)'!$H$19))+ERF(0,(2*('Comb_L_long (2)'!$H$20-'Comb_L_long (2)'!$C22)+'Comb_L_long (2)'!$H$18)/(2*SQRT(2)*'Comb_L_long (2)'!$H$19)))+'Comb_L_long (2)'!$H$21</f>
        <v>92.907299999920667</v>
      </c>
      <c r="E22">
        <v>9.8538400000000009E-3</v>
      </c>
      <c r="G22" t="s">
        <v>8</v>
      </c>
      <c r="H22">
        <v>-1.8089200000000001</v>
      </c>
    </row>
    <row r="23" spans="2:9">
      <c r="B23">
        <v>5</v>
      </c>
      <c r="C23" s="1">
        <v>12</v>
      </c>
      <c r="D23">
        <f>'Comb_L_long (2)'!$H$22/2/'Comb_L_long (2)'!$H$18 * (ERF(0,(2*('Comb_L_long (2)'!$C23-'Comb_L_long (2)'!$H$20)+'Comb_L_long (2)'!$H$18)/(2*SQRT(2)*'Comb_L_long (2)'!$H$19))+ERF(0,(2*('Comb_L_long (2)'!$H$20-'Comb_L_long (2)'!$C23)+'Comb_L_long (2)'!$H$18)/(2*SQRT(2)*'Comb_L_long (2)'!$H$19)))+'Comb_L_long (2)'!$H$21</f>
        <v>92.907300000000006</v>
      </c>
      <c r="E23">
        <v>8.8286000000000007E-3</v>
      </c>
    </row>
    <row r="24" spans="2:9">
      <c r="B24">
        <v>5</v>
      </c>
      <c r="C24" s="1">
        <v>16</v>
      </c>
      <c r="D24">
        <f>'Comb_L_long (2)'!$H$22/2/'Comb_L_long (2)'!$H$18 * (ERF(0,(2*('Comb_L_long (2)'!$C24-'Comb_L_long (2)'!$H$20)+'Comb_L_long (2)'!$H$18)/(2*SQRT(2)*'Comb_L_long (2)'!$H$19))+ERF(0,(2*('Comb_L_long (2)'!$H$20-'Comb_L_long (2)'!$C24)+'Comb_L_long (2)'!$H$18)/(2*SQRT(2)*'Comb_L_long (2)'!$H$19)))+'Comb_L_long (2)'!$H$21</f>
        <v>92.907300000000006</v>
      </c>
      <c r="E24">
        <v>9.3054899999999996E-3</v>
      </c>
    </row>
    <row r="25" spans="2:9">
      <c r="C25" s="1"/>
    </row>
    <row r="26" spans="2:9">
      <c r="B26">
        <v>7.5</v>
      </c>
      <c r="C26" s="1">
        <v>-40</v>
      </c>
      <c r="D26">
        <f>'Comb_L_long (2)'!$H$33/2/'Comb_L_long (2)'!$H$29 * (ERF(0,(2*('Comb_L_long (2)'!$C26-'Comb_L_long (2)'!$H$31)+'Comb_L_long (2)'!$H$29)/(2*SQRT(2)*'Comb_L_long (2)'!$H$30))+ERF(0,(2*('Comb_L_long (2)'!$H$31-'Comb_L_long (2)'!$C26)+'Comb_L_long (2)'!$H$29)/(2*SQRT(2)*'Comb_L_long (2)'!$H$30)))+'Comb_L_long (2)'!$H$32</f>
        <v>92.911199999999994</v>
      </c>
      <c r="E26">
        <v>8.6517599999999997E-3</v>
      </c>
    </row>
    <row r="27" spans="2:9">
      <c r="B27">
        <v>7.5</v>
      </c>
      <c r="C27" s="1">
        <v>-24</v>
      </c>
      <c r="D27">
        <f>'Comb_L_long (2)'!$H$33/2/'Comb_L_long (2)'!$H$29 * (ERF(0,(2*('Comb_L_long (2)'!$C27-'Comb_L_long (2)'!$H$31)+'Comb_L_long (2)'!$H$29)/(2*SQRT(2)*'Comb_L_long (2)'!$H$30))+ERF(0,(2*('Comb_L_long (2)'!$H$31-'Comb_L_long (2)'!$C27)+'Comb_L_long (2)'!$H$29)/(2*SQRT(2)*'Comb_L_long (2)'!$H$30)))+'Comb_L_long (2)'!$H$32</f>
        <v>92.911199999999994</v>
      </c>
      <c r="E27">
        <v>9.3924000000000004E-3</v>
      </c>
      <c r="G27" t="s">
        <v>3</v>
      </c>
    </row>
    <row r="28" spans="2:9">
      <c r="B28">
        <v>7.5</v>
      </c>
      <c r="C28" s="1">
        <v>-16</v>
      </c>
      <c r="D28">
        <f>'Comb_L_long (2)'!$H$33/2/'Comb_L_long (2)'!$H$29 * (ERF(0,(2*('Comb_L_long (2)'!$C28-'Comb_L_long (2)'!$H$31)+'Comb_L_long (2)'!$H$29)/(2*SQRT(2)*'Comb_L_long (2)'!$H$30))+ERF(0,(2*('Comb_L_long (2)'!$H$31-'Comb_L_long (2)'!$C28)+'Comb_L_long (2)'!$H$29)/(2*SQRT(2)*'Comb_L_long (2)'!$H$30)))+'Comb_L_long (2)'!$H$32</f>
        <v>92.911199999999994</v>
      </c>
      <c r="E28">
        <v>9.6771900000000004E-3</v>
      </c>
      <c r="G28" t="s">
        <v>2</v>
      </c>
      <c r="H28" t="s">
        <v>9</v>
      </c>
      <c r="I28" s="2" t="s">
        <v>10</v>
      </c>
    </row>
    <row r="29" spans="2:9">
      <c r="B29">
        <v>7.5</v>
      </c>
      <c r="C29" s="1">
        <v>-12</v>
      </c>
      <c r="D29">
        <f>'Comb_L_long (2)'!$H$33/2/'Comb_L_long (2)'!$H$29 * (ERF(0,(2*('Comb_L_long (2)'!$C29-'Comb_L_long (2)'!$H$31)+'Comb_L_long (2)'!$H$29)/(2*SQRT(2)*'Comb_L_long (2)'!$H$30))+ERF(0,(2*('Comb_L_long (2)'!$H$31-'Comb_L_long (2)'!$C29)+'Comb_L_long (2)'!$H$29)/(2*SQRT(2)*'Comb_L_long (2)'!$H$30)))+'Comb_L_long (2)'!$H$32</f>
        <v>92.911199999999994</v>
      </c>
      <c r="E29">
        <v>8.9004500000000007E-3</v>
      </c>
      <c r="G29" t="s">
        <v>4</v>
      </c>
      <c r="H29">
        <v>5.7766200000000003</v>
      </c>
    </row>
    <row r="30" spans="2:9">
      <c r="B30">
        <v>7.5</v>
      </c>
      <c r="C30" s="1">
        <v>-8</v>
      </c>
      <c r="D30">
        <f>'Comb_L_long (2)'!$H$33/2/'Comb_L_long (2)'!$H$29 * (ERF(0,(2*('Comb_L_long (2)'!$C30-'Comb_L_long (2)'!$H$31)+'Comb_L_long (2)'!$H$29)/(2*SQRT(2)*'Comb_L_long (2)'!$H$30))+ERF(0,(2*('Comb_L_long (2)'!$H$31-'Comb_L_long (2)'!$C30)+'Comb_L_long (2)'!$H$29)/(2*SQRT(2)*'Comb_L_long (2)'!$H$30)))+'Comb_L_long (2)'!$H$32</f>
        <v>92.911199999843234</v>
      </c>
      <c r="E30">
        <v>8.2922599999999992E-3</v>
      </c>
      <c r="G30" t="s">
        <v>5</v>
      </c>
      <c r="H30">
        <v>0.6</v>
      </c>
    </row>
    <row r="31" spans="2:9">
      <c r="B31">
        <v>7.5</v>
      </c>
      <c r="C31" s="1">
        <v>-4</v>
      </c>
      <c r="D31">
        <f>'Comb_L_long (2)'!$H$33/2/'Comb_L_long (2)'!$H$29 * (ERF(0,(2*('Comb_L_long (2)'!$C31-'Comb_L_long (2)'!$H$31)+'Comb_L_long (2)'!$H$29)/(2*SQRT(2)*'Comb_L_long (2)'!$H$30))+ERF(0,(2*('Comb_L_long (2)'!$H$31-'Comb_L_long (2)'!$C31)+'Comb_L_long (2)'!$H$29)/(2*SQRT(2)*'Comb_L_long (2)'!$H$30)))+'Comb_L_long (2)'!$H$32</f>
        <v>92.78847845082548</v>
      </c>
      <c r="E31">
        <v>1.5744299999999999E-2</v>
      </c>
      <c r="G31" t="s">
        <v>6</v>
      </c>
      <c r="H31">
        <v>-1.50827</v>
      </c>
    </row>
    <row r="32" spans="2:9">
      <c r="B32">
        <v>7.5</v>
      </c>
      <c r="C32" s="1">
        <v>0</v>
      </c>
      <c r="D32">
        <f>'Comb_L_long (2)'!$H$33/2/'Comb_L_long (2)'!$H$29 * (ERF(0,(2*('Comb_L_long (2)'!$C32-'Comb_L_long (2)'!$H$31)+'Comb_L_long (2)'!$H$29)/(2*SQRT(2)*'Comb_L_long (2)'!$H$30))+ERF(0,(2*('Comb_L_long (2)'!$H$31-'Comb_L_long (2)'!$C32)+'Comb_L_long (2)'!$H$29)/(2*SQRT(2)*'Comb_L_long (2)'!$H$30)))+'Comb_L_long (2)'!$H$32</f>
        <v>92.748388622604935</v>
      </c>
      <c r="E32">
        <v>1.8768900000000002E-2</v>
      </c>
      <c r="G32" t="s">
        <v>7</v>
      </c>
      <c r="H32">
        <v>92.911199999999994</v>
      </c>
    </row>
    <row r="33" spans="2:9">
      <c r="B33">
        <v>7.5</v>
      </c>
      <c r="C33" s="1">
        <v>4</v>
      </c>
      <c r="D33">
        <f>'Comb_L_long (2)'!$H$33/2/'Comb_L_long (2)'!$H$29 * (ERF(0,(2*('Comb_L_long (2)'!$C33-'Comb_L_long (2)'!$H$31)+'Comb_L_long (2)'!$H$29)/(2*SQRT(2)*'Comb_L_long (2)'!$H$30))+ERF(0,(2*('Comb_L_long (2)'!$H$31-'Comb_L_long (2)'!$C33)+'Comb_L_long (2)'!$H$29)/(2*SQRT(2)*'Comb_L_long (2)'!$H$30)))+'Comb_L_long (2)'!$H$32</f>
        <v>92.911198961562263</v>
      </c>
      <c r="E33">
        <v>8.3687999999999992E-3</v>
      </c>
      <c r="G33" t="s">
        <v>8</v>
      </c>
      <c r="H33">
        <v>-0.95069300000000001</v>
      </c>
    </row>
    <row r="34" spans="2:9">
      <c r="B34">
        <v>7.5</v>
      </c>
      <c r="C34" s="1">
        <v>8</v>
      </c>
      <c r="D34">
        <f>'Comb_L_long (2)'!$H$33/2/'Comb_L_long (2)'!$H$29 * (ERF(0,(2*('Comb_L_long (2)'!$C34-'Comb_L_long (2)'!$H$31)+'Comb_L_long (2)'!$H$29)/(2*SQRT(2)*'Comb_L_long (2)'!$H$30))+ERF(0,(2*('Comb_L_long (2)'!$H$31-'Comb_L_long (2)'!$C34)+'Comb_L_long (2)'!$H$29)/(2*SQRT(2)*'Comb_L_long (2)'!$H$30)))+'Comb_L_long (2)'!$H$32</f>
        <v>92.911199999999994</v>
      </c>
      <c r="E34">
        <v>9.16784E-3</v>
      </c>
    </row>
    <row r="35" spans="2:9">
      <c r="B35">
        <v>7.5</v>
      </c>
      <c r="C35" s="1">
        <v>12</v>
      </c>
      <c r="D35">
        <f>'Comb_L_long (2)'!$H$33/2/'Comb_L_long (2)'!$H$29 * (ERF(0,(2*('Comb_L_long (2)'!$C35-'Comb_L_long (2)'!$H$31)+'Comb_L_long (2)'!$H$29)/(2*SQRT(2)*'Comb_L_long (2)'!$H$30))+ERF(0,(2*('Comb_L_long (2)'!$H$31-'Comb_L_long (2)'!$C35)+'Comb_L_long (2)'!$H$29)/(2*SQRT(2)*'Comb_L_long (2)'!$H$30)))+'Comb_L_long (2)'!$H$32</f>
        <v>92.911199999999994</v>
      </c>
      <c r="E35">
        <v>8.8019499999999994E-3</v>
      </c>
    </row>
    <row r="36" spans="2:9">
      <c r="B36">
        <v>7.5</v>
      </c>
      <c r="C36" s="1">
        <v>16</v>
      </c>
      <c r="D36">
        <f>'Comb_L_long (2)'!$H$33/2/'Comb_L_long (2)'!$H$29 * (ERF(0,(2*('Comb_L_long (2)'!$C36-'Comb_L_long (2)'!$H$31)+'Comb_L_long (2)'!$H$29)/(2*SQRT(2)*'Comb_L_long (2)'!$H$30))+ERF(0,(2*('Comb_L_long (2)'!$H$31-'Comb_L_long (2)'!$C36)+'Comb_L_long (2)'!$H$29)/(2*SQRT(2)*'Comb_L_long (2)'!$H$30)))+'Comb_L_long (2)'!$H$32</f>
        <v>92.911199999999994</v>
      </c>
      <c r="E36">
        <v>8.6418899999999993E-3</v>
      </c>
    </row>
    <row r="37" spans="2:9">
      <c r="B37">
        <v>7.5</v>
      </c>
      <c r="C37" s="1">
        <v>24</v>
      </c>
      <c r="D37">
        <f>'Comb_L_long (2)'!$H$33/2/'Comb_L_long (2)'!$H$29 * (ERF(0,(2*('Comb_L_long (2)'!$C37-'Comb_L_long (2)'!$H$31)+'Comb_L_long (2)'!$H$29)/(2*SQRT(2)*'Comb_L_long (2)'!$H$30))+ERF(0,(2*('Comb_L_long (2)'!$H$31-'Comb_L_long (2)'!$C37)+'Comb_L_long (2)'!$H$29)/(2*SQRT(2)*'Comb_L_long (2)'!$H$30)))+'Comb_L_long (2)'!$H$32</f>
        <v>92.911199999999994</v>
      </c>
      <c r="E37">
        <v>8.3997700000000008E-3</v>
      </c>
    </row>
    <row r="38" spans="2:9">
      <c r="B38">
        <v>7.5</v>
      </c>
      <c r="C38" s="1">
        <v>40</v>
      </c>
      <c r="D38">
        <f>'Comb_L_long (2)'!$H$33/2/'Comb_L_long (2)'!$H$29 * (ERF(0,(2*('Comb_L_long (2)'!$C38-'Comb_L_long (2)'!$H$31)+'Comb_L_long (2)'!$H$29)/(2*SQRT(2)*'Comb_L_long (2)'!$H$30))+ERF(0,(2*('Comb_L_long (2)'!$H$31-'Comb_L_long (2)'!$C38)+'Comb_L_long (2)'!$H$29)/(2*SQRT(2)*'Comb_L_long (2)'!$H$30)))+'Comb_L_long (2)'!$H$32</f>
        <v>92.911199999999994</v>
      </c>
      <c r="E38">
        <v>8.9853299999999997E-3</v>
      </c>
    </row>
    <row r="39" spans="2:9">
      <c r="C39" s="1"/>
    </row>
    <row r="40" spans="2:9">
      <c r="B40">
        <v>10</v>
      </c>
      <c r="C40" s="1">
        <v>-16</v>
      </c>
      <c r="D40">
        <f>'Comb_L_long (2)'!$H$46/2/'Comb_L_long (2)'!$H$42 * (ERF(0,(2*('Comb_L_long (2)'!$C40-'Comb_L_long (2)'!$H$44)+'Comb_L_long (2)'!$H$42)/(2*SQRT(2)*'Comb_L_long (2)'!$H$43))+ERF(0,(2*('Comb_L_long (2)'!$H$44-'Comb_L_long (2)'!$C40)+'Comb_L_long (2)'!$H$42)/(2*SQRT(2)*'Comb_L_long (2)'!$H$43)))+'Comb_L_long (2)'!$H$45</f>
        <v>92.912599999999998</v>
      </c>
      <c r="E40">
        <v>7.8397299999999996E-3</v>
      </c>
      <c r="G40" t="s">
        <v>3</v>
      </c>
    </row>
    <row r="41" spans="2:9">
      <c r="B41">
        <v>10</v>
      </c>
      <c r="C41" s="1">
        <v>-12</v>
      </c>
      <c r="D41">
        <f>'Comb_L_long (2)'!$H$46/2/'Comb_L_long (2)'!$H$42 * (ERF(0,(2*('Comb_L_long (2)'!$C41-'Comb_L_long (2)'!$H$44)+'Comb_L_long (2)'!$H$42)/(2*SQRT(2)*'Comb_L_long (2)'!$H$43))+ERF(0,(2*('Comb_L_long (2)'!$H$44-'Comb_L_long (2)'!$C41)+'Comb_L_long (2)'!$H$42)/(2*SQRT(2)*'Comb_L_long (2)'!$H$43)))+'Comb_L_long (2)'!$H$45</f>
        <v>92.912599999999998</v>
      </c>
      <c r="E41">
        <v>8.73379E-3</v>
      </c>
      <c r="G41" t="s">
        <v>2</v>
      </c>
      <c r="H41" t="s">
        <v>9</v>
      </c>
      <c r="I41" s="2" t="s">
        <v>10</v>
      </c>
    </row>
    <row r="42" spans="2:9">
      <c r="B42">
        <v>10</v>
      </c>
      <c r="C42" s="1">
        <v>-8</v>
      </c>
      <c r="D42">
        <f>'Comb_L_long (2)'!$H$46/2/'Comb_L_long (2)'!$H$42 * (ERF(0,(2*('Comb_L_long (2)'!$C42-'Comb_L_long (2)'!$H$44)+'Comb_L_long (2)'!$H$42)/(2*SQRT(2)*'Comb_L_long (2)'!$H$43))+ERF(0,(2*('Comb_L_long (2)'!$H$44-'Comb_L_long (2)'!$C42)+'Comb_L_long (2)'!$H$42)/(2*SQRT(2)*'Comb_L_long (2)'!$H$43)))+'Comb_L_long (2)'!$H$45</f>
        <v>92.912599999999969</v>
      </c>
      <c r="E42">
        <v>8.5195900000000005E-3</v>
      </c>
      <c r="G42" t="s">
        <v>4</v>
      </c>
      <c r="H42">
        <v>4.3924599999999998</v>
      </c>
    </row>
    <row r="43" spans="2:9">
      <c r="B43">
        <v>10</v>
      </c>
      <c r="C43" s="1">
        <v>-4</v>
      </c>
      <c r="D43">
        <f>'Comb_L_long (2)'!$H$46/2/'Comb_L_long (2)'!$H$42 * (ERF(0,(2*('Comb_L_long (2)'!$C43-'Comb_L_long (2)'!$H$44)+'Comb_L_long (2)'!$H$42)/(2*SQRT(2)*'Comb_L_long (2)'!$H$43))+ERF(0,(2*('Comb_L_long (2)'!$H$44-'Comb_L_long (2)'!$C43)+'Comb_L_long (2)'!$H$42)/(2*SQRT(2)*'Comb_L_long (2)'!$H$43)))+'Comb_L_long (2)'!$H$45</f>
        <v>92.893569932724475</v>
      </c>
      <c r="E43">
        <v>7.7056700000000004E-3</v>
      </c>
      <c r="G43" t="s">
        <v>5</v>
      </c>
      <c r="H43">
        <v>0.6</v>
      </c>
    </row>
    <row r="44" spans="2:9">
      <c r="B44">
        <v>10</v>
      </c>
      <c r="C44" s="1">
        <v>0</v>
      </c>
      <c r="D44">
        <f>'Comb_L_long (2)'!$H$46/2/'Comb_L_long (2)'!$H$42 * (ERF(0,(2*('Comb_L_long (2)'!$C44-'Comb_L_long (2)'!$H$44)+'Comb_L_long (2)'!$H$42)/(2*SQRT(2)*'Comb_L_long (2)'!$H$43))+ERF(0,(2*('Comb_L_long (2)'!$H$44-'Comb_L_long (2)'!$C44)+'Comb_L_long (2)'!$H$42)/(2*SQRT(2)*'Comb_L_long (2)'!$H$43)))+'Comb_L_long (2)'!$H$45</f>
        <v>92.85934859479454</v>
      </c>
      <c r="E44">
        <v>1.7714400000000002E-2</v>
      </c>
      <c r="G44" t="s">
        <v>6</v>
      </c>
      <c r="H44">
        <v>-1.51</v>
      </c>
    </row>
    <row r="45" spans="2:9">
      <c r="B45">
        <v>10</v>
      </c>
      <c r="C45" s="1">
        <v>4</v>
      </c>
      <c r="D45">
        <f>'Comb_L_long (2)'!$H$46/2/'Comb_L_long (2)'!$H$42 * (ERF(0,(2*('Comb_L_long (2)'!$C45-'Comb_L_long (2)'!$H$44)+'Comb_L_long (2)'!$H$42)/(2*SQRT(2)*'Comb_L_long (2)'!$H$43))+ERF(0,(2*('Comb_L_long (2)'!$H$44-'Comb_L_long (2)'!$C45)+'Comb_L_long (2)'!$H$42)/(2*SQRT(2)*'Comb_L_long (2)'!$H$43)))+'Comb_L_long (2)'!$H$45</f>
        <v>92.912599998984035</v>
      </c>
      <c r="E45">
        <v>8.3621200000000007E-3</v>
      </c>
      <c r="G45" t="s">
        <v>7</v>
      </c>
      <c r="H45">
        <v>92.912599999999998</v>
      </c>
    </row>
    <row r="46" spans="2:9">
      <c r="B46">
        <v>10</v>
      </c>
      <c r="C46" s="1">
        <v>8</v>
      </c>
      <c r="D46">
        <f>'Comb_L_long (2)'!$H$46/2/'Comb_L_long (2)'!$H$42 * (ERF(0,(2*('Comb_L_long (2)'!$C46-'Comb_L_long (2)'!$H$44)+'Comb_L_long (2)'!$H$42)/(2*SQRT(2)*'Comb_L_long (2)'!$H$43))+ERF(0,(2*('Comb_L_long (2)'!$H$44-'Comb_L_long (2)'!$C46)+'Comb_L_long (2)'!$H$42)/(2*SQRT(2)*'Comb_L_long (2)'!$H$43)))+'Comb_L_long (2)'!$H$45</f>
        <v>92.912599999999998</v>
      </c>
      <c r="E46">
        <v>8.57079E-3</v>
      </c>
      <c r="G46" t="s">
        <v>8</v>
      </c>
      <c r="H46">
        <v>-0.267739</v>
      </c>
    </row>
    <row r="47" spans="2:9">
      <c r="B47">
        <v>10</v>
      </c>
      <c r="C47" s="1">
        <v>12</v>
      </c>
      <c r="D47">
        <f>'Comb_L_long (2)'!$H$46/2/'Comb_L_long (2)'!$H$42 * (ERF(0,(2*('Comb_L_long (2)'!$C47-'Comb_L_long (2)'!$H$44)+'Comb_L_long (2)'!$H$42)/(2*SQRT(2)*'Comb_L_long (2)'!$H$43))+ERF(0,(2*('Comb_L_long (2)'!$H$44-'Comb_L_long (2)'!$C47)+'Comb_L_long (2)'!$H$42)/(2*SQRT(2)*'Comb_L_long (2)'!$H$43)))+'Comb_L_long (2)'!$H$45</f>
        <v>92.912599999999998</v>
      </c>
      <c r="E47">
        <v>9.0284900000000001E-3</v>
      </c>
    </row>
    <row r="48" spans="2:9">
      <c r="B48">
        <v>10</v>
      </c>
      <c r="C48" s="1">
        <v>16</v>
      </c>
      <c r="D48">
        <f>'Comb_L_long (2)'!$H$46/2/'Comb_L_long (2)'!$H$42 * (ERF(0,(2*('Comb_L_long (2)'!$C48-'Comb_L_long (2)'!$H$44)+'Comb_L_long (2)'!$H$42)/(2*SQRT(2)*'Comb_L_long (2)'!$H$43))+ERF(0,(2*('Comb_L_long (2)'!$H$44-'Comb_L_long (2)'!$C48)+'Comb_L_long (2)'!$H$42)/(2*SQRT(2)*'Comb_L_long (2)'!$H$43)))+'Comb_L_long (2)'!$H$45</f>
        <v>92.912599999999998</v>
      </c>
      <c r="E48">
        <v>8.8385600000000005E-3</v>
      </c>
    </row>
    <row r="49" spans="2:9">
      <c r="C49" s="1"/>
    </row>
    <row r="50" spans="2:9">
      <c r="B50">
        <v>12.5</v>
      </c>
      <c r="C50" s="1">
        <v>-40</v>
      </c>
      <c r="D50">
        <f>'Comb_L_long (2)'!$H$57</f>
        <v>92.910600000000002</v>
      </c>
      <c r="E50">
        <v>8.9325700000000008E-3</v>
      </c>
    </row>
    <row r="51" spans="2:9">
      <c r="B51">
        <v>12.5</v>
      </c>
      <c r="C51" s="1">
        <v>-24</v>
      </c>
      <c r="D51">
        <f>'Comb_L_long (2)'!$H$57</f>
        <v>92.910600000000002</v>
      </c>
      <c r="E51">
        <v>8.7366300000000004E-3</v>
      </c>
    </row>
    <row r="52" spans="2:9">
      <c r="B52">
        <v>12.5</v>
      </c>
      <c r="C52" s="1">
        <v>-16</v>
      </c>
      <c r="D52">
        <f>'Comb_L_long (2)'!$H$57</f>
        <v>92.910600000000002</v>
      </c>
      <c r="E52">
        <v>8.8416199999999997E-3</v>
      </c>
      <c r="G52" t="s">
        <v>3</v>
      </c>
    </row>
    <row r="53" spans="2:9">
      <c r="B53">
        <v>12.5</v>
      </c>
      <c r="C53" s="1">
        <v>-12</v>
      </c>
      <c r="D53">
        <f>'Comb_L_long (2)'!$H$57</f>
        <v>92.910600000000002</v>
      </c>
      <c r="E53">
        <v>9.0832499999999993E-3</v>
      </c>
      <c r="G53" t="s">
        <v>2</v>
      </c>
      <c r="H53" t="s">
        <v>9</v>
      </c>
      <c r="I53" s="2" t="s">
        <v>10</v>
      </c>
    </row>
    <row r="54" spans="2:9">
      <c r="B54">
        <v>12.5</v>
      </c>
      <c r="C54" s="1">
        <v>-8</v>
      </c>
      <c r="D54">
        <f>'Comb_L_long (2)'!$H$57</f>
        <v>92.910600000000002</v>
      </c>
      <c r="E54">
        <v>8.3028500000000005E-3</v>
      </c>
      <c r="G54" t="s">
        <v>4</v>
      </c>
    </row>
    <row r="55" spans="2:9">
      <c r="B55">
        <v>12.5</v>
      </c>
      <c r="C55" s="1">
        <v>-4</v>
      </c>
      <c r="D55">
        <f>'Comb_L_long (2)'!$H$57</f>
        <v>92.910600000000002</v>
      </c>
      <c r="E55">
        <v>7.1510100000000002E-3</v>
      </c>
      <c r="G55" t="s">
        <v>5</v>
      </c>
    </row>
    <row r="56" spans="2:9">
      <c r="B56">
        <v>12.5</v>
      </c>
      <c r="C56" s="1">
        <v>0</v>
      </c>
      <c r="D56">
        <f>'Comb_L_long (2)'!$H$57</f>
        <v>92.910600000000002</v>
      </c>
      <c r="E56">
        <v>7.4080700000000001E-3</v>
      </c>
      <c r="G56" t="s">
        <v>6</v>
      </c>
    </row>
    <row r="57" spans="2:9">
      <c r="B57">
        <v>12.5</v>
      </c>
      <c r="C57" s="1">
        <v>4</v>
      </c>
      <c r="D57">
        <f>'Comb_L_long (2)'!$H$57</f>
        <v>92.910600000000002</v>
      </c>
      <c r="E57">
        <v>8.8797700000000004E-3</v>
      </c>
      <c r="G57" t="s">
        <v>7</v>
      </c>
      <c r="H57">
        <v>92.910600000000002</v>
      </c>
    </row>
    <row r="58" spans="2:9">
      <c r="B58">
        <v>12.5</v>
      </c>
      <c r="C58" s="1">
        <v>8</v>
      </c>
      <c r="D58">
        <f>'Comb_L_long (2)'!$H$57</f>
        <v>92.910600000000002</v>
      </c>
      <c r="E58">
        <v>8.5773299999999993E-3</v>
      </c>
      <c r="G58" t="s">
        <v>8</v>
      </c>
    </row>
    <row r="59" spans="2:9">
      <c r="B59">
        <v>12.5</v>
      </c>
      <c r="C59" s="1">
        <v>12</v>
      </c>
      <c r="D59">
        <f>'Comb_L_long (2)'!$H$57</f>
        <v>92.910600000000002</v>
      </c>
      <c r="E59">
        <v>8.8991599999999997E-3</v>
      </c>
    </row>
    <row r="60" spans="2:9">
      <c r="B60">
        <v>12.5</v>
      </c>
      <c r="C60" s="1">
        <v>16</v>
      </c>
      <c r="D60">
        <f>'Comb_L_long (2)'!$H$57</f>
        <v>92.910600000000002</v>
      </c>
      <c r="E60">
        <v>8.3719099999999998E-3</v>
      </c>
    </row>
    <row r="61" spans="2:9">
      <c r="B61">
        <v>12.5</v>
      </c>
      <c r="C61" s="1">
        <v>24</v>
      </c>
      <c r="D61">
        <f>'Comb_L_long (2)'!$H$57</f>
        <v>92.910600000000002</v>
      </c>
      <c r="E61">
        <v>9.1582199999999999E-3</v>
      </c>
    </row>
    <row r="62" spans="2:9">
      <c r="B62">
        <v>12.5</v>
      </c>
      <c r="C62" s="1">
        <v>40</v>
      </c>
      <c r="D62">
        <f>'Comb_L_long (2)'!$H$57</f>
        <v>92.910600000000002</v>
      </c>
      <c r="E62">
        <v>8.7671199999999998E-3</v>
      </c>
    </row>
  </sheetData>
  <pageMargins left="0.7" right="0.7" top="0.75" bottom="0.75" header="0.3" footer="0.3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62"/>
  <sheetViews>
    <sheetView tabSelected="1" zoomScale="150" zoomScaleNormal="150" zoomScalePageLayoutView="150" workbookViewId="0"/>
  </sheetViews>
  <sheetFormatPr baseColWidth="10" defaultColWidth="8.83203125" defaultRowHeight="14" x14ac:dyDescent="0"/>
  <cols>
    <col min="2" max="2" width="5.6640625" bestFit="1" customWidth="1"/>
    <col min="3" max="3" width="9.83203125" bestFit="1" customWidth="1"/>
    <col min="4" max="4" width="9.83203125" customWidth="1"/>
    <col min="10" max="10" width="8.83203125" style="2"/>
  </cols>
  <sheetData>
    <row r="1" spans="2:10">
      <c r="B1" t="s">
        <v>0</v>
      </c>
      <c r="C1" s="1" t="s">
        <v>1</v>
      </c>
      <c r="D1" s="1"/>
      <c r="E1" t="s">
        <v>11</v>
      </c>
      <c r="F1" t="s">
        <v>10</v>
      </c>
    </row>
    <row r="2" spans="2:10">
      <c r="B2">
        <v>2.5</v>
      </c>
      <c r="C2" s="1">
        <v>-40</v>
      </c>
      <c r="D2" s="1">
        <f>C2-1.5912</f>
        <v>-41.591200000000001</v>
      </c>
      <c r="E2">
        <f>'Comb_L_long (3)'!$I$10/2/'Comb_L_long (3)'!$I$6 * (ERF(0,(2*('Comb_L_long (3)'!$D2-'Comb_L_long (3)'!$I$8)+'Comb_L_long (3)'!$I$6)/(2*SQRT(2)*'Comb_L_long (3)'!$I$7))+ERF(0,(2*('Comb_L_long (3)'!$I$8-'Comb_L_long (3)'!$D2)+'Comb_L_long (3)'!$I$6)/(2*SQRT(2)*'Comb_L_long (3)'!$I$7)))+'Comb_L_long (3)'!$I$9</f>
        <v>92.907499999999999</v>
      </c>
      <c r="F2">
        <v>7.76606E-3</v>
      </c>
    </row>
    <row r="3" spans="2:10">
      <c r="B3">
        <v>2.5</v>
      </c>
      <c r="C3" s="1">
        <v>-24</v>
      </c>
      <c r="D3" s="1">
        <f t="shared" ref="D3:D14" si="0">C3-1.5912</f>
        <v>-25.591200000000001</v>
      </c>
      <c r="E3">
        <f>'Comb_L_long (3)'!$I$10/2/'Comb_L_long (3)'!$I$6 * (ERF(0,(2*('Comb_L_long (3)'!$D3-'Comb_L_long (3)'!$I$8)+'Comb_L_long (3)'!$I$6)/(2*SQRT(2)*'Comb_L_long (3)'!$I$7))+ERF(0,(2*('Comb_L_long (3)'!$I$8-'Comb_L_long (3)'!$D3)+'Comb_L_long (3)'!$I$6)/(2*SQRT(2)*'Comb_L_long (3)'!$I$7)))+'Comb_L_long (3)'!$I$9</f>
        <v>92.907499999999999</v>
      </c>
      <c r="F3">
        <v>8.2230800000000007E-3</v>
      </c>
    </row>
    <row r="4" spans="2:10">
      <c r="B4">
        <v>2.5</v>
      </c>
      <c r="C4" s="1">
        <v>-16</v>
      </c>
      <c r="D4" s="1">
        <f t="shared" si="0"/>
        <v>-17.591200000000001</v>
      </c>
      <c r="E4">
        <f>'Comb_L_long (3)'!$I$10/2/'Comb_L_long (3)'!$I$6 * (ERF(0,(2*('Comb_L_long (3)'!$D4-'Comb_L_long (3)'!$I$8)+'Comb_L_long (3)'!$I$6)/(2*SQRT(2)*'Comb_L_long (3)'!$I$7))+ERF(0,(2*('Comb_L_long (3)'!$I$8-'Comb_L_long (3)'!$D4)+'Comb_L_long (3)'!$I$6)/(2*SQRT(2)*'Comb_L_long (3)'!$I$7)))+'Comb_L_long (3)'!$I$9</f>
        <v>92.907499999999999</v>
      </c>
      <c r="F4">
        <v>8.4584699999999992E-3</v>
      </c>
      <c r="H4" t="s">
        <v>3</v>
      </c>
    </row>
    <row r="5" spans="2:10">
      <c r="B5">
        <v>2.5</v>
      </c>
      <c r="C5" s="1">
        <v>-12</v>
      </c>
      <c r="D5" s="1">
        <f t="shared" si="0"/>
        <v>-13.591200000000001</v>
      </c>
      <c r="E5">
        <f>'Comb_L_long (3)'!$I$10/2/'Comb_L_long (3)'!$I$6 * (ERF(0,(2*('Comb_L_long (3)'!$D5-'Comb_L_long (3)'!$I$8)+'Comb_L_long (3)'!$I$6)/(2*SQRT(2)*'Comb_L_long (3)'!$I$7))+ERF(0,(2*('Comb_L_long (3)'!$I$8-'Comb_L_long (3)'!$D5)+'Comb_L_long (3)'!$I$6)/(2*SQRT(2)*'Comb_L_long (3)'!$I$7)))+'Comb_L_long (3)'!$I$9</f>
        <v>92.907499999999999</v>
      </c>
      <c r="F5">
        <v>8.9653000000000007E-3</v>
      </c>
      <c r="H5" t="s">
        <v>2</v>
      </c>
      <c r="I5" t="s">
        <v>9</v>
      </c>
      <c r="J5" s="2" t="s">
        <v>10</v>
      </c>
    </row>
    <row r="6" spans="2:10">
      <c r="B6">
        <v>2.5</v>
      </c>
      <c r="C6" s="1">
        <v>-8</v>
      </c>
      <c r="D6" s="1">
        <f t="shared" si="0"/>
        <v>-9.5912000000000006</v>
      </c>
      <c r="E6">
        <f>'Comb_L_long (3)'!$I$10/2/'Comb_L_long (3)'!$I$6 * (ERF(0,(2*('Comb_L_long (3)'!$D6-'Comb_L_long (3)'!$I$8)+'Comb_L_long (3)'!$I$6)/(2*SQRT(2)*'Comb_L_long (3)'!$I$7))+ERF(0,(2*('Comb_L_long (3)'!$I$8-'Comb_L_long (3)'!$D6)+'Comb_L_long (3)'!$I$6)/(2*SQRT(2)*'Comb_L_long (3)'!$I$7)))+'Comb_L_long (3)'!$I$9</f>
        <v>92.905670650265662</v>
      </c>
      <c r="F6">
        <v>1.54618E-2</v>
      </c>
      <c r="H6" t="s">
        <v>4</v>
      </c>
      <c r="I6">
        <v>13.250299999999999</v>
      </c>
    </row>
    <row r="7" spans="2:10">
      <c r="B7">
        <v>2.5</v>
      </c>
      <c r="C7" s="1">
        <v>-4</v>
      </c>
      <c r="D7" s="1">
        <f t="shared" si="0"/>
        <v>-5.5911999999999997</v>
      </c>
      <c r="E7">
        <f>'Comb_L_long (3)'!$I$10/2/'Comb_L_long (3)'!$I$6 * (ERF(0,(2*('Comb_L_long (3)'!$D7-'Comb_L_long (3)'!$I$8)+'Comb_L_long (3)'!$I$6)/(2*SQRT(2)*'Comb_L_long (3)'!$I$7))+ERF(0,(2*('Comb_L_long (3)'!$I$8-'Comb_L_long (3)'!$D7)+'Comb_L_long (3)'!$I$6)/(2*SQRT(2)*'Comb_L_long (3)'!$I$7)))+'Comb_L_long (3)'!$I$9</f>
        <v>92.740787804026368</v>
      </c>
      <c r="F7">
        <v>1.65655E-2</v>
      </c>
      <c r="H7" t="s">
        <v>5</v>
      </c>
      <c r="I7">
        <v>0.6</v>
      </c>
    </row>
    <row r="8" spans="2:10">
      <c r="B8">
        <v>2.5</v>
      </c>
      <c r="C8" s="1">
        <v>0</v>
      </c>
      <c r="D8" s="1">
        <f t="shared" si="0"/>
        <v>-1.5911999999999999</v>
      </c>
      <c r="E8">
        <f>'Comb_L_long (3)'!$I$10/2/'Comb_L_long (3)'!$I$6 * (ERF(0,(2*('Comb_L_long (3)'!$D8-'Comb_L_long (3)'!$I$8)+'Comb_L_long (3)'!$I$6)/(2*SQRT(2)*'Comb_L_long (3)'!$I$7))+ERF(0,(2*('Comb_L_long (3)'!$I$8-'Comb_L_long (3)'!$D8)+'Comb_L_long (3)'!$I$6)/(2*SQRT(2)*'Comb_L_long (3)'!$I$7)))+'Comb_L_long (3)'!$I$9</f>
        <v>92.740786793506558</v>
      </c>
      <c r="F8">
        <v>1.7989499999999999E-2</v>
      </c>
      <c r="H8" t="s">
        <v>6</v>
      </c>
      <c r="I8">
        <v>-1.59127</v>
      </c>
    </row>
    <row r="9" spans="2:10">
      <c r="B9">
        <v>2.5</v>
      </c>
      <c r="C9" s="1">
        <v>4</v>
      </c>
      <c r="D9" s="1">
        <f t="shared" si="0"/>
        <v>2.4088000000000003</v>
      </c>
      <c r="E9">
        <f>'Comb_L_long (3)'!$I$10/2/'Comb_L_long (3)'!$I$6 * (ERF(0,(2*('Comb_L_long (3)'!$D9-'Comb_L_long (3)'!$I$8)+'Comb_L_long (3)'!$I$6)/(2*SQRT(2)*'Comb_L_long (3)'!$I$7))+ERF(0,(2*('Comb_L_long (3)'!$I$8-'Comb_L_long (3)'!$D9)+'Comb_L_long (3)'!$I$6)/(2*SQRT(2)*'Comb_L_long (3)'!$I$7)))+'Comb_L_long (3)'!$I$9</f>
        <v>92.740787805107928</v>
      </c>
      <c r="F9">
        <v>1.4538799999999999E-2</v>
      </c>
      <c r="H9" t="s">
        <v>7</v>
      </c>
      <c r="I9">
        <v>92.907499999999999</v>
      </c>
    </row>
    <row r="10" spans="2:10">
      <c r="B10">
        <v>2.5</v>
      </c>
      <c r="C10" s="1">
        <v>8</v>
      </c>
      <c r="D10" s="1">
        <f t="shared" si="0"/>
        <v>6.4088000000000003</v>
      </c>
      <c r="E10">
        <f>'Comb_L_long (3)'!$I$10/2/'Comb_L_long (3)'!$I$6 * (ERF(0,(2*('Comb_L_long (3)'!$D10-'Comb_L_long (3)'!$I$8)+'Comb_L_long (3)'!$I$6)/(2*SQRT(2)*'Comb_L_long (3)'!$I$7))+ERF(0,(2*('Comb_L_long (3)'!$I$8-'Comb_L_long (3)'!$D10)+'Comb_L_long (3)'!$I$6)/(2*SQRT(2)*'Comb_L_long (3)'!$I$7)))+'Comb_L_long (3)'!$I$9</f>
        <v>92.905671774108683</v>
      </c>
      <c r="F10">
        <v>9.4891000000000003E-3</v>
      </c>
      <c r="H10" t="s">
        <v>8</v>
      </c>
      <c r="I10">
        <v>-2.2090000000000001</v>
      </c>
    </row>
    <row r="11" spans="2:10">
      <c r="B11">
        <v>2.5</v>
      </c>
      <c r="C11" s="1">
        <v>12</v>
      </c>
      <c r="D11" s="1">
        <f t="shared" si="0"/>
        <v>10.408799999999999</v>
      </c>
      <c r="E11">
        <f>'Comb_L_long (3)'!$I$10/2/'Comb_L_long (3)'!$I$6 * (ERF(0,(2*('Comb_L_long (3)'!$D11-'Comb_L_long (3)'!$I$8)+'Comb_L_long (3)'!$I$6)/(2*SQRT(2)*'Comb_L_long (3)'!$I$7))+ERF(0,(2*('Comb_L_long (3)'!$I$8-'Comb_L_long (3)'!$D11)+'Comb_L_long (3)'!$I$6)/(2*SQRT(2)*'Comb_L_long (3)'!$I$7)))+'Comb_L_long (3)'!$I$9</f>
        <v>92.907499999999999</v>
      </c>
      <c r="F11">
        <v>8.9577700000000003E-3</v>
      </c>
    </row>
    <row r="12" spans="2:10">
      <c r="B12">
        <v>2.5</v>
      </c>
      <c r="C12" s="1">
        <v>16</v>
      </c>
      <c r="D12" s="1">
        <f t="shared" si="0"/>
        <v>14.408799999999999</v>
      </c>
      <c r="E12">
        <f>'Comb_L_long (3)'!$I$10/2/'Comb_L_long (3)'!$I$6 * (ERF(0,(2*('Comb_L_long (3)'!$D12-'Comb_L_long (3)'!$I$8)+'Comb_L_long (3)'!$I$6)/(2*SQRT(2)*'Comb_L_long (3)'!$I$7))+ERF(0,(2*('Comb_L_long (3)'!$I$8-'Comb_L_long (3)'!$D12)+'Comb_L_long (3)'!$I$6)/(2*SQRT(2)*'Comb_L_long (3)'!$I$7)))+'Comb_L_long (3)'!$I$9</f>
        <v>92.907499999999999</v>
      </c>
      <c r="F12">
        <v>8.4437499999999999E-3</v>
      </c>
    </row>
    <row r="13" spans="2:10">
      <c r="B13">
        <v>2.5</v>
      </c>
      <c r="C13" s="1">
        <v>24</v>
      </c>
      <c r="D13" s="1">
        <f t="shared" si="0"/>
        <v>22.408799999999999</v>
      </c>
      <c r="E13">
        <f>'Comb_L_long (3)'!$I$10/2/'Comb_L_long (3)'!$I$6 * (ERF(0,(2*('Comb_L_long (3)'!$D13-'Comb_L_long (3)'!$I$8)+'Comb_L_long (3)'!$I$6)/(2*SQRT(2)*'Comb_L_long (3)'!$I$7))+ERF(0,(2*('Comb_L_long (3)'!$I$8-'Comb_L_long (3)'!$D13)+'Comb_L_long (3)'!$I$6)/(2*SQRT(2)*'Comb_L_long (3)'!$I$7)))+'Comb_L_long (3)'!$I$9</f>
        <v>92.907499999999999</v>
      </c>
      <c r="F13">
        <v>9.0597799999999999E-3</v>
      </c>
    </row>
    <row r="14" spans="2:10">
      <c r="B14">
        <v>2.5</v>
      </c>
      <c r="C14" s="1">
        <v>40</v>
      </c>
      <c r="D14" s="1">
        <f t="shared" si="0"/>
        <v>38.408799999999999</v>
      </c>
      <c r="E14">
        <f>'Comb_L_long (3)'!$I$10/2/'Comb_L_long (3)'!$I$6 * (ERF(0,(2*('Comb_L_long (3)'!$D14-'Comb_L_long (3)'!$I$8)+'Comb_L_long (3)'!$I$6)/(2*SQRT(2)*'Comb_L_long (3)'!$I$7))+ERF(0,(2*('Comb_L_long (3)'!$I$8-'Comb_L_long (3)'!$D14)+'Comb_L_long (3)'!$I$6)/(2*SQRT(2)*'Comb_L_long (3)'!$I$7)))+'Comb_L_long (3)'!$I$9</f>
        <v>92.907499999999999</v>
      </c>
      <c r="F14">
        <v>8.2296499999999998E-3</v>
      </c>
    </row>
    <row r="15" spans="2:10">
      <c r="C15" s="1"/>
      <c r="D15" s="1"/>
    </row>
    <row r="16" spans="2:10">
      <c r="B16">
        <v>5</v>
      </c>
      <c r="C16" s="1">
        <v>-16</v>
      </c>
      <c r="D16" s="1">
        <f>C16-1.508</f>
        <v>-17.507999999999999</v>
      </c>
      <c r="E16">
        <f>'Comb_L_long (3)'!$I$22/2/'Comb_L_long (3)'!$I$18 * (ERF(0,(2*('Comb_L_long (3)'!$D16-'Comb_L_long (3)'!$I$20)+'Comb_L_long (3)'!$I$18)/(2*SQRT(2)*'Comb_L_long (3)'!$I$19))+ERF(0,(2*('Comb_L_long (3)'!$I$20-'Comb_L_long (3)'!$D16)+'Comb_L_long (3)'!$I$18)/(2*SQRT(2)*'Comb_L_long (3)'!$I$19)))+'Comb_L_long (3)'!$I$21</f>
        <v>92.907300000000006</v>
      </c>
      <c r="F16">
        <v>8.3464300000000002E-3</v>
      </c>
      <c r="H16" t="s">
        <v>3</v>
      </c>
    </row>
    <row r="17" spans="2:10">
      <c r="B17">
        <v>5</v>
      </c>
      <c r="C17" s="1">
        <v>-12</v>
      </c>
      <c r="D17" s="1">
        <f t="shared" ref="D17:D24" si="1">C17-1.508</f>
        <v>-13.507999999999999</v>
      </c>
      <c r="E17">
        <f>'Comb_L_long (3)'!$I$22/2/'Comb_L_long (3)'!$I$18 * (ERF(0,(2*('Comb_L_long (3)'!$D17-'Comb_L_long (3)'!$I$20)+'Comb_L_long (3)'!$I$18)/(2*SQRT(2)*'Comb_L_long (3)'!$I$19))+ERF(0,(2*('Comb_L_long (3)'!$I$20-'Comb_L_long (3)'!$D17)+'Comb_L_long (3)'!$I$18)/(2*SQRT(2)*'Comb_L_long (3)'!$I$19)))+'Comb_L_long (3)'!$I$21</f>
        <v>92.907300000000006</v>
      </c>
      <c r="F17">
        <v>8.2584800000000003E-3</v>
      </c>
      <c r="H17" t="s">
        <v>2</v>
      </c>
      <c r="I17" t="s">
        <v>9</v>
      </c>
      <c r="J17" s="2" t="s">
        <v>10</v>
      </c>
    </row>
    <row r="18" spans="2:10">
      <c r="B18">
        <v>5</v>
      </c>
      <c r="C18" s="1">
        <v>-8</v>
      </c>
      <c r="D18" s="1">
        <f t="shared" si="1"/>
        <v>-9.5079999999999991</v>
      </c>
      <c r="E18">
        <f>'Comb_L_long (3)'!$I$22/2/'Comb_L_long (3)'!$I$18 * (ERF(0,(2*('Comb_L_long (3)'!$D18-'Comb_L_long (3)'!$I$20)+'Comb_L_long (3)'!$I$18)/(2*SQRT(2)*'Comb_L_long (3)'!$I$19))+ERF(0,(2*('Comb_L_long (3)'!$I$20-'Comb_L_long (3)'!$D18)+'Comb_L_long (3)'!$I$18)/(2*SQRT(2)*'Comb_L_long (3)'!$I$19)))+'Comb_L_long (3)'!$I$21</f>
        <v>92.907274603547762</v>
      </c>
      <c r="F18">
        <v>1.17033E-2</v>
      </c>
      <c r="H18" t="s">
        <v>4</v>
      </c>
      <c r="I18">
        <v>11.6896</v>
      </c>
    </row>
    <row r="19" spans="2:10">
      <c r="B19">
        <v>5</v>
      </c>
      <c r="C19" s="1">
        <v>-4</v>
      </c>
      <c r="D19" s="1">
        <f t="shared" si="1"/>
        <v>-5.508</v>
      </c>
      <c r="E19">
        <f>'Comb_L_long (3)'!$I$22/2/'Comb_L_long (3)'!$I$18 * (ERF(0,(2*('Comb_L_long (3)'!$D19-'Comb_L_long (3)'!$I$20)+'Comb_L_long (3)'!$I$18)/(2*SQRT(2)*'Comb_L_long (3)'!$I$19))+ERF(0,(2*('Comb_L_long (3)'!$I$20-'Comb_L_long (3)'!$D19)+'Comb_L_long (3)'!$I$18)/(2*SQRT(2)*'Comb_L_long (3)'!$I$19)))+'Comb_L_long (3)'!$I$21</f>
        <v>92.752716918833144</v>
      </c>
      <c r="F19">
        <v>1.6373100000000002E-2</v>
      </c>
      <c r="H19" t="s">
        <v>5</v>
      </c>
      <c r="I19">
        <v>0.6</v>
      </c>
    </row>
    <row r="20" spans="2:10">
      <c r="B20">
        <v>5</v>
      </c>
      <c r="C20" s="1">
        <v>0</v>
      </c>
      <c r="D20" s="1">
        <f t="shared" si="1"/>
        <v>-1.508</v>
      </c>
      <c r="E20">
        <f>'Comb_L_long (3)'!$I$22/2/'Comb_L_long (3)'!$I$18 * (ERF(0,(2*('Comb_L_long (3)'!$D20-'Comb_L_long (3)'!$I$20)+'Comb_L_long (3)'!$I$18)/(2*SQRT(2)*'Comb_L_long (3)'!$I$19))+ERF(0,(2*('Comb_L_long (3)'!$I$20-'Comb_L_long (3)'!$D20)+'Comb_L_long (3)'!$I$18)/(2*SQRT(2)*'Comb_L_long (3)'!$I$19)))+'Comb_L_long (3)'!$I$21</f>
        <v>92.752553900903379</v>
      </c>
      <c r="F20">
        <v>1.67718E-2</v>
      </c>
      <c r="H20" t="s">
        <v>6</v>
      </c>
      <c r="I20">
        <v>-1.50804</v>
      </c>
    </row>
    <row r="21" spans="2:10">
      <c r="B21">
        <v>5</v>
      </c>
      <c r="C21" s="1">
        <v>4</v>
      </c>
      <c r="D21" s="1">
        <f t="shared" si="1"/>
        <v>2.492</v>
      </c>
      <c r="E21">
        <f>'Comb_L_long (3)'!$I$22/2/'Comb_L_long (3)'!$I$18 * (ERF(0,(2*('Comb_L_long (3)'!$D21-'Comb_L_long (3)'!$I$20)+'Comb_L_long (3)'!$I$18)/(2*SQRT(2)*'Comb_L_long (3)'!$I$19))+ERF(0,(2*('Comb_L_long (3)'!$I$20-'Comb_L_long (3)'!$D21)+'Comb_L_long (3)'!$I$18)/(2*SQRT(2)*'Comb_L_long (3)'!$I$19)))+'Comb_L_long (3)'!$I$21</f>
        <v>92.752716991720263</v>
      </c>
      <c r="F21">
        <v>9.9864900000000006E-3</v>
      </c>
      <c r="H21" t="s">
        <v>7</v>
      </c>
      <c r="I21">
        <v>92.907300000000006</v>
      </c>
    </row>
    <row r="22" spans="2:10">
      <c r="B22">
        <v>5</v>
      </c>
      <c r="C22" s="1">
        <v>8</v>
      </c>
      <c r="D22" s="1">
        <f t="shared" si="1"/>
        <v>6.492</v>
      </c>
      <c r="E22">
        <f>'Comb_L_long (3)'!$I$22/2/'Comb_L_long (3)'!$I$18 * (ERF(0,(2*('Comb_L_long (3)'!$D22-'Comb_L_long (3)'!$I$20)+'Comb_L_long (3)'!$I$18)/(2*SQRT(2)*'Comb_L_long (3)'!$I$19))+ERF(0,(2*('Comb_L_long (3)'!$I$20-'Comb_L_long (3)'!$D22)+'Comb_L_long (3)'!$I$18)/(2*SQRT(2)*'Comb_L_long (3)'!$I$19)))+'Comb_L_long (3)'!$I$21</f>
        <v>92.9072746165415</v>
      </c>
      <c r="F22">
        <v>9.8538400000000009E-3</v>
      </c>
      <c r="H22" t="s">
        <v>8</v>
      </c>
      <c r="I22">
        <v>-1.8089200000000001</v>
      </c>
    </row>
    <row r="23" spans="2:10">
      <c r="B23">
        <v>5</v>
      </c>
      <c r="C23" s="1">
        <v>12</v>
      </c>
      <c r="D23" s="1">
        <f t="shared" si="1"/>
        <v>10.492000000000001</v>
      </c>
      <c r="E23">
        <f>'Comb_L_long (3)'!$I$22/2/'Comb_L_long (3)'!$I$18 * (ERF(0,(2*('Comb_L_long (3)'!$D23-'Comb_L_long (3)'!$I$20)+'Comb_L_long (3)'!$I$18)/(2*SQRT(2)*'Comb_L_long (3)'!$I$19))+ERF(0,(2*('Comb_L_long (3)'!$I$20-'Comb_L_long (3)'!$D23)+'Comb_L_long (3)'!$I$18)/(2*SQRT(2)*'Comb_L_long (3)'!$I$19)))+'Comb_L_long (3)'!$I$21</f>
        <v>92.907300000000006</v>
      </c>
      <c r="F23">
        <v>8.8286000000000007E-3</v>
      </c>
    </row>
    <row r="24" spans="2:10">
      <c r="B24">
        <v>5</v>
      </c>
      <c r="C24" s="1">
        <v>16</v>
      </c>
      <c r="D24" s="1">
        <f t="shared" si="1"/>
        <v>14.492000000000001</v>
      </c>
      <c r="E24">
        <f>'Comb_L_long (3)'!$I$22/2/'Comb_L_long (3)'!$I$18 * (ERF(0,(2*('Comb_L_long (3)'!$D24-'Comb_L_long (3)'!$I$20)+'Comb_L_long (3)'!$I$18)/(2*SQRT(2)*'Comb_L_long (3)'!$I$19))+ERF(0,(2*('Comb_L_long (3)'!$I$20-'Comb_L_long (3)'!$D24)+'Comb_L_long (3)'!$I$18)/(2*SQRT(2)*'Comb_L_long (3)'!$I$19)))+'Comb_L_long (3)'!$I$21</f>
        <v>92.907300000000006</v>
      </c>
      <c r="F24">
        <v>9.3054899999999996E-3</v>
      </c>
    </row>
    <row r="25" spans="2:10">
      <c r="C25" s="1"/>
      <c r="D25" s="1"/>
    </row>
    <row r="26" spans="2:10">
      <c r="B26">
        <v>7.5</v>
      </c>
      <c r="C26" s="1">
        <v>-40</v>
      </c>
      <c r="D26" s="1">
        <f>C26-1.508</f>
        <v>-41.508000000000003</v>
      </c>
      <c r="E26">
        <f>'Comb_L_long (3)'!$I$33/2/'Comb_L_long (3)'!$I$29 * (ERF(0,(2*('Comb_L_long (3)'!$D26-'Comb_L_long (3)'!$I$31)+'Comb_L_long (3)'!$I$29)/(2*SQRT(2)*'Comb_L_long (3)'!$I$30))+ERF(0,(2*('Comb_L_long (3)'!$I$31-'Comb_L_long (3)'!$D26)+'Comb_L_long (3)'!$I$29)/(2*SQRT(2)*'Comb_L_long (3)'!$I$30)))+'Comb_L_long (3)'!$I$32</f>
        <v>92.911199999999994</v>
      </c>
      <c r="F26">
        <v>8.6517599999999997E-3</v>
      </c>
    </row>
    <row r="27" spans="2:10">
      <c r="B27">
        <v>7.5</v>
      </c>
      <c r="C27" s="1">
        <v>-24</v>
      </c>
      <c r="D27" s="1">
        <f t="shared" ref="D27:D38" si="2">C27-1.508</f>
        <v>-25.507999999999999</v>
      </c>
      <c r="E27">
        <f>'Comb_L_long (3)'!$I$33/2/'Comb_L_long (3)'!$I$29 * (ERF(0,(2*('Comb_L_long (3)'!$D27-'Comb_L_long (3)'!$I$31)+'Comb_L_long (3)'!$I$29)/(2*SQRT(2)*'Comb_L_long (3)'!$I$30))+ERF(0,(2*('Comb_L_long (3)'!$I$31-'Comb_L_long (3)'!$D27)+'Comb_L_long (3)'!$I$29)/(2*SQRT(2)*'Comb_L_long (3)'!$I$30)))+'Comb_L_long (3)'!$I$32</f>
        <v>92.911199999999994</v>
      </c>
      <c r="F27">
        <v>9.3924000000000004E-3</v>
      </c>
      <c r="H27" t="s">
        <v>3</v>
      </c>
    </row>
    <row r="28" spans="2:10">
      <c r="B28">
        <v>7.5</v>
      </c>
      <c r="C28" s="1">
        <v>-16</v>
      </c>
      <c r="D28" s="1">
        <f t="shared" si="2"/>
        <v>-17.507999999999999</v>
      </c>
      <c r="E28">
        <f>'Comb_L_long (3)'!$I$33/2/'Comb_L_long (3)'!$I$29 * (ERF(0,(2*('Comb_L_long (3)'!$D28-'Comb_L_long (3)'!$I$31)+'Comb_L_long (3)'!$I$29)/(2*SQRT(2)*'Comb_L_long (3)'!$I$30))+ERF(0,(2*('Comb_L_long (3)'!$I$31-'Comb_L_long (3)'!$D28)+'Comb_L_long (3)'!$I$29)/(2*SQRT(2)*'Comb_L_long (3)'!$I$30)))+'Comb_L_long (3)'!$I$32</f>
        <v>92.911199999999994</v>
      </c>
      <c r="F28">
        <v>9.6771900000000004E-3</v>
      </c>
      <c r="H28" t="s">
        <v>2</v>
      </c>
      <c r="I28" t="s">
        <v>9</v>
      </c>
      <c r="J28" s="2" t="s">
        <v>10</v>
      </c>
    </row>
    <row r="29" spans="2:10">
      <c r="B29">
        <v>7.5</v>
      </c>
      <c r="C29" s="1">
        <v>-12</v>
      </c>
      <c r="D29" s="1">
        <f t="shared" si="2"/>
        <v>-13.507999999999999</v>
      </c>
      <c r="E29">
        <f>'Comb_L_long (3)'!$I$33/2/'Comb_L_long (3)'!$I$29 * (ERF(0,(2*('Comb_L_long (3)'!$D29-'Comb_L_long (3)'!$I$31)+'Comb_L_long (3)'!$I$29)/(2*SQRT(2)*'Comb_L_long (3)'!$I$30))+ERF(0,(2*('Comb_L_long (3)'!$I$31-'Comb_L_long (3)'!$D29)+'Comb_L_long (3)'!$I$29)/(2*SQRT(2)*'Comb_L_long (3)'!$I$30)))+'Comb_L_long (3)'!$I$32</f>
        <v>92.911199999999994</v>
      </c>
      <c r="F29">
        <v>8.9004500000000007E-3</v>
      </c>
      <c r="H29" t="s">
        <v>4</v>
      </c>
      <c r="I29">
        <v>5.7766200000000003</v>
      </c>
    </row>
    <row r="30" spans="2:10">
      <c r="B30">
        <v>7.5</v>
      </c>
      <c r="C30" s="1">
        <v>-8</v>
      </c>
      <c r="D30" s="1">
        <f t="shared" si="2"/>
        <v>-9.5079999999999991</v>
      </c>
      <c r="E30">
        <f>'Comb_L_long (3)'!$I$33/2/'Comb_L_long (3)'!$I$29 * (ERF(0,(2*('Comb_L_long (3)'!$D30-'Comb_L_long (3)'!$I$31)+'Comb_L_long (3)'!$I$29)/(2*SQRT(2)*'Comb_L_long (3)'!$I$30))+ERF(0,(2*('Comb_L_long (3)'!$I$31-'Comb_L_long (3)'!$D30)+'Comb_L_long (3)'!$I$29)/(2*SQRT(2)*'Comb_L_long (3)'!$I$30)))+'Comb_L_long (3)'!$I$32</f>
        <v>92.911199999999994</v>
      </c>
      <c r="F30">
        <v>8.2922599999999992E-3</v>
      </c>
      <c r="H30" t="s">
        <v>5</v>
      </c>
      <c r="I30">
        <v>0.6</v>
      </c>
    </row>
    <row r="31" spans="2:10">
      <c r="B31">
        <v>7.5</v>
      </c>
      <c r="C31" s="1">
        <v>-4</v>
      </c>
      <c r="D31" s="1">
        <f t="shared" si="2"/>
        <v>-5.508</v>
      </c>
      <c r="E31">
        <f>'Comb_L_long (3)'!$I$33/2/'Comb_L_long (3)'!$I$29 * (ERF(0,(2*('Comb_L_long (3)'!$D31-'Comb_L_long (3)'!$I$31)+'Comb_L_long (3)'!$I$29)/(2*SQRT(2)*'Comb_L_long (3)'!$I$30))+ERF(0,(2*('Comb_L_long (3)'!$I$31-'Comb_L_long (3)'!$D31)+'Comb_L_long (3)'!$I$29)/(2*SQRT(2)*'Comb_L_long (3)'!$I$30)))+'Comb_L_long (3)'!$I$32</f>
        <v>92.905935774338317</v>
      </c>
      <c r="F31">
        <v>1.5744299999999999E-2</v>
      </c>
      <c r="H31" t="s">
        <v>6</v>
      </c>
      <c r="I31">
        <v>-1.50827</v>
      </c>
    </row>
    <row r="32" spans="2:10">
      <c r="B32">
        <v>7.5</v>
      </c>
      <c r="C32" s="1">
        <v>0</v>
      </c>
      <c r="D32" s="1">
        <f t="shared" si="2"/>
        <v>-1.508</v>
      </c>
      <c r="E32">
        <f>'Comb_L_long (3)'!$I$33/2/'Comb_L_long (3)'!$I$29 * (ERF(0,(2*('Comb_L_long (3)'!$D32-'Comb_L_long (3)'!$I$31)+'Comb_L_long (3)'!$I$29)/(2*SQRT(2)*'Comb_L_long (3)'!$I$30))+ERF(0,(2*('Comb_L_long (3)'!$I$31-'Comb_L_long (3)'!$D32)+'Comb_L_long (3)'!$I$29)/(2*SQRT(2)*'Comb_L_long (3)'!$I$30)))+'Comb_L_long (3)'!$I$32</f>
        <v>92.746624245926498</v>
      </c>
      <c r="F32">
        <v>1.8768900000000002E-2</v>
      </c>
      <c r="H32" t="s">
        <v>7</v>
      </c>
      <c r="I32">
        <v>92.911199999999994</v>
      </c>
    </row>
    <row r="33" spans="2:10">
      <c r="B33">
        <v>7.5</v>
      </c>
      <c r="C33" s="1">
        <v>4</v>
      </c>
      <c r="D33" s="1">
        <f t="shared" si="2"/>
        <v>2.492</v>
      </c>
      <c r="E33">
        <f>'Comb_L_long (3)'!$I$33/2/'Comb_L_long (3)'!$I$29 * (ERF(0,(2*('Comb_L_long (3)'!$D33-'Comb_L_long (3)'!$I$31)+'Comb_L_long (3)'!$I$29)/(2*SQRT(2)*'Comb_L_long (3)'!$I$30))+ERF(0,(2*('Comb_L_long (3)'!$I$31-'Comb_L_long (3)'!$D33)+'Comb_L_long (3)'!$I$29)/(2*SQRT(2)*'Comb_L_long (3)'!$I$30)))+'Comb_L_long (3)'!$I$32</f>
        <v>92.905946392954334</v>
      </c>
      <c r="F33">
        <v>8.3687999999999992E-3</v>
      </c>
      <c r="H33" t="s">
        <v>8</v>
      </c>
      <c r="I33">
        <v>-0.95069300000000001</v>
      </c>
    </row>
    <row r="34" spans="2:10">
      <c r="B34">
        <v>7.5</v>
      </c>
      <c r="C34" s="1">
        <v>8</v>
      </c>
      <c r="D34" s="1">
        <f t="shared" si="2"/>
        <v>6.492</v>
      </c>
      <c r="E34">
        <f>'Comb_L_long (3)'!$I$33/2/'Comb_L_long (3)'!$I$29 * (ERF(0,(2*('Comb_L_long (3)'!$D34-'Comb_L_long (3)'!$I$31)+'Comb_L_long (3)'!$I$29)/(2*SQRT(2)*'Comb_L_long (3)'!$I$30))+ERF(0,(2*('Comb_L_long (3)'!$I$31-'Comb_L_long (3)'!$D34)+'Comb_L_long (3)'!$I$29)/(2*SQRT(2)*'Comb_L_long (3)'!$I$30)))+'Comb_L_long (3)'!$I$32</f>
        <v>92.911199999999994</v>
      </c>
      <c r="F34">
        <v>9.16784E-3</v>
      </c>
    </row>
    <row r="35" spans="2:10">
      <c r="B35">
        <v>7.5</v>
      </c>
      <c r="C35" s="1">
        <v>12</v>
      </c>
      <c r="D35" s="1">
        <f t="shared" si="2"/>
        <v>10.492000000000001</v>
      </c>
      <c r="E35">
        <f>'Comb_L_long (3)'!$I$33/2/'Comb_L_long (3)'!$I$29 * (ERF(0,(2*('Comb_L_long (3)'!$D35-'Comb_L_long (3)'!$I$31)+'Comb_L_long (3)'!$I$29)/(2*SQRT(2)*'Comb_L_long (3)'!$I$30))+ERF(0,(2*('Comb_L_long (3)'!$I$31-'Comb_L_long (3)'!$D35)+'Comb_L_long (3)'!$I$29)/(2*SQRT(2)*'Comb_L_long (3)'!$I$30)))+'Comb_L_long (3)'!$I$32</f>
        <v>92.911199999999994</v>
      </c>
      <c r="F35">
        <v>8.8019499999999994E-3</v>
      </c>
    </row>
    <row r="36" spans="2:10">
      <c r="B36">
        <v>7.5</v>
      </c>
      <c r="C36" s="1">
        <v>16</v>
      </c>
      <c r="D36" s="1">
        <f>C36-1.508</f>
        <v>14.492000000000001</v>
      </c>
      <c r="E36">
        <f>'Comb_L_long (3)'!$I$33/2/'Comb_L_long (3)'!$I$29 * (ERF(0,(2*('Comb_L_long (3)'!$D36-'Comb_L_long (3)'!$I$31)+'Comb_L_long (3)'!$I$29)/(2*SQRT(2)*'Comb_L_long (3)'!$I$30))+ERF(0,(2*('Comb_L_long (3)'!$I$31-'Comb_L_long (3)'!$D36)+'Comb_L_long (3)'!$I$29)/(2*SQRT(2)*'Comb_L_long (3)'!$I$30)))+'Comb_L_long (3)'!$I$32</f>
        <v>92.911199999999994</v>
      </c>
      <c r="F36">
        <v>8.6418899999999993E-3</v>
      </c>
    </row>
    <row r="37" spans="2:10">
      <c r="B37">
        <v>7.5</v>
      </c>
      <c r="C37" s="1">
        <v>24</v>
      </c>
      <c r="D37" s="1">
        <f t="shared" si="2"/>
        <v>22.492000000000001</v>
      </c>
      <c r="E37">
        <f>'Comb_L_long (3)'!$I$33/2/'Comb_L_long (3)'!$I$29 * (ERF(0,(2*('Comb_L_long (3)'!$D37-'Comb_L_long (3)'!$I$31)+'Comb_L_long (3)'!$I$29)/(2*SQRT(2)*'Comb_L_long (3)'!$I$30))+ERF(0,(2*('Comb_L_long (3)'!$I$31-'Comb_L_long (3)'!$D37)+'Comb_L_long (3)'!$I$29)/(2*SQRT(2)*'Comb_L_long (3)'!$I$30)))+'Comb_L_long (3)'!$I$32</f>
        <v>92.911199999999994</v>
      </c>
      <c r="F37">
        <v>8.3997700000000008E-3</v>
      </c>
    </row>
    <row r="38" spans="2:10">
      <c r="B38">
        <v>7.5</v>
      </c>
      <c r="C38" s="1">
        <v>40</v>
      </c>
      <c r="D38" s="1">
        <f t="shared" si="2"/>
        <v>38.491999999999997</v>
      </c>
      <c r="E38">
        <f>'Comb_L_long (3)'!$I$33/2/'Comb_L_long (3)'!$I$29 * (ERF(0,(2*('Comb_L_long (3)'!$D38-'Comb_L_long (3)'!$I$31)+'Comb_L_long (3)'!$I$29)/(2*SQRT(2)*'Comb_L_long (3)'!$I$30))+ERF(0,(2*('Comb_L_long (3)'!$I$31-'Comb_L_long (3)'!$D38)+'Comb_L_long (3)'!$I$29)/(2*SQRT(2)*'Comb_L_long (3)'!$I$30)))+'Comb_L_long (3)'!$I$32</f>
        <v>92.911199999999994</v>
      </c>
      <c r="F38">
        <v>8.9853299999999997E-3</v>
      </c>
    </row>
    <row r="39" spans="2:10">
      <c r="C39" s="1"/>
      <c r="D39" s="1"/>
    </row>
    <row r="40" spans="2:10">
      <c r="B40">
        <v>10</v>
      </c>
      <c r="C40" s="1">
        <v>-16</v>
      </c>
      <c r="D40" s="1">
        <f>C40-1.51</f>
        <v>-17.510000000000002</v>
      </c>
      <c r="E40">
        <f>'Comb_L_long (3)'!$I$46/2/'Comb_L_long (3)'!$I$42 * (ERF(0,(2*('Comb_L_long (3)'!$D40-'Comb_L_long (3)'!$I$44)+'Comb_L_long (3)'!$I$42)/(2*SQRT(2)*'Comb_L_long (3)'!$I$43))+ERF(0,(2*('Comb_L_long (3)'!$I$44-'Comb_L_long (3)'!$D40)+'Comb_L_long (3)'!$I$42)/(2*SQRT(2)*'Comb_L_long (3)'!$I$43)))+'Comb_L_long (3)'!$I$45</f>
        <v>92.912599999999998</v>
      </c>
      <c r="F40">
        <v>7.8397299999999996E-3</v>
      </c>
      <c r="H40" t="s">
        <v>3</v>
      </c>
    </row>
    <row r="41" spans="2:10">
      <c r="B41">
        <v>10</v>
      </c>
      <c r="C41" s="1">
        <v>-12</v>
      </c>
      <c r="D41" s="1">
        <f t="shared" ref="D41:D48" si="3">C41-1.51</f>
        <v>-13.51</v>
      </c>
      <c r="E41">
        <f>'Comb_L_long (3)'!$I$46/2/'Comb_L_long (3)'!$I$42 * (ERF(0,(2*('Comb_L_long (3)'!$D41-'Comb_L_long (3)'!$I$44)+'Comb_L_long (3)'!$I$42)/(2*SQRT(2)*'Comb_L_long (3)'!$I$43))+ERF(0,(2*('Comb_L_long (3)'!$I$44-'Comb_L_long (3)'!$D41)+'Comb_L_long (3)'!$I$42)/(2*SQRT(2)*'Comb_L_long (3)'!$I$43)))+'Comb_L_long (3)'!$I$45</f>
        <v>92.912599999999998</v>
      </c>
      <c r="F41">
        <v>8.73379E-3</v>
      </c>
      <c r="H41" t="s">
        <v>2</v>
      </c>
      <c r="I41" t="s">
        <v>9</v>
      </c>
      <c r="J41" s="2" t="s">
        <v>10</v>
      </c>
    </row>
    <row r="42" spans="2:10">
      <c r="B42">
        <v>10</v>
      </c>
      <c r="C42" s="1">
        <v>-8</v>
      </c>
      <c r="D42" s="1">
        <f t="shared" si="3"/>
        <v>-9.51</v>
      </c>
      <c r="E42">
        <f>'Comb_L_long (3)'!$I$46/2/'Comb_L_long (3)'!$I$42 * (ERF(0,(2*('Comb_L_long (3)'!$D42-'Comb_L_long (3)'!$I$44)+'Comb_L_long (3)'!$I$42)/(2*SQRT(2)*'Comb_L_long (3)'!$I$43))+ERF(0,(2*('Comb_L_long (3)'!$I$44-'Comb_L_long (3)'!$D42)+'Comb_L_long (3)'!$I$42)/(2*SQRT(2)*'Comb_L_long (3)'!$I$43)))+'Comb_L_long (3)'!$I$45</f>
        <v>92.912599999999998</v>
      </c>
      <c r="F42">
        <v>8.5195900000000005E-3</v>
      </c>
      <c r="H42" t="s">
        <v>4</v>
      </c>
      <c r="I42">
        <v>4.3924599999999998</v>
      </c>
    </row>
    <row r="43" spans="2:10">
      <c r="B43">
        <v>10</v>
      </c>
      <c r="C43" s="1">
        <v>-4</v>
      </c>
      <c r="D43" s="1">
        <f t="shared" si="3"/>
        <v>-5.51</v>
      </c>
      <c r="E43">
        <f>'Comb_L_long (3)'!$I$46/2/'Comb_L_long (3)'!$I$42 * (ERF(0,(2*('Comb_L_long (3)'!$D43-'Comb_L_long (3)'!$I$44)+'Comb_L_long (3)'!$I$42)/(2*SQRT(2)*'Comb_L_long (3)'!$I$43))+ERF(0,(2*('Comb_L_long (3)'!$I$44-'Comb_L_long (3)'!$D43)+'Comb_L_long (3)'!$I$42)/(2*SQRT(2)*'Comb_L_long (3)'!$I$43)))+'Comb_L_long (3)'!$I$45</f>
        <v>92.912519399480374</v>
      </c>
      <c r="F43">
        <v>7.7056700000000004E-3</v>
      </c>
      <c r="H43" t="s">
        <v>5</v>
      </c>
      <c r="I43">
        <v>0.6</v>
      </c>
    </row>
    <row r="44" spans="2:10">
      <c r="B44">
        <v>10</v>
      </c>
      <c r="C44" s="1">
        <v>0</v>
      </c>
      <c r="D44" s="1">
        <f t="shared" si="3"/>
        <v>-1.51</v>
      </c>
      <c r="E44">
        <f>'Comb_L_long (3)'!$I$46/2/'Comb_L_long (3)'!$I$42 * (ERF(0,(2*('Comb_L_long (3)'!$D44-'Comb_L_long (3)'!$I$44)+'Comb_L_long (3)'!$I$42)/(2*SQRT(2)*'Comb_L_long (3)'!$I$43))+ERF(0,(2*('Comb_L_long (3)'!$I$44-'Comb_L_long (3)'!$D44)+'Comb_L_long (3)'!$I$42)/(2*SQRT(2)*'Comb_L_long (3)'!$I$43)))+'Comb_L_long (3)'!$I$45</f>
        <v>92.85166112449707</v>
      </c>
      <c r="F44">
        <v>1.7714400000000002E-2</v>
      </c>
      <c r="H44" t="s">
        <v>6</v>
      </c>
      <c r="I44">
        <v>-1.51</v>
      </c>
    </row>
    <row r="45" spans="2:10">
      <c r="B45">
        <v>10</v>
      </c>
      <c r="C45" s="1">
        <v>4</v>
      </c>
      <c r="D45" s="1">
        <f t="shared" si="3"/>
        <v>2.4900000000000002</v>
      </c>
      <c r="E45">
        <f>'Comb_L_long (3)'!$I$46/2/'Comb_L_long (3)'!$I$42 * (ERF(0,(2*('Comb_L_long (3)'!$D45-'Comb_L_long (3)'!$I$44)+'Comb_L_long (3)'!$I$42)/(2*SQRT(2)*'Comb_L_long (3)'!$I$43))+ERF(0,(2*('Comb_L_long (3)'!$I$44-'Comb_L_long (3)'!$D45)+'Comb_L_long (3)'!$I$42)/(2*SQRT(2)*'Comb_L_long (3)'!$I$43)))+'Comb_L_long (3)'!$I$45</f>
        <v>92.912519399480374</v>
      </c>
      <c r="F45">
        <v>8.3621200000000007E-3</v>
      </c>
      <c r="H45" t="s">
        <v>7</v>
      </c>
      <c r="I45">
        <v>92.912599999999998</v>
      </c>
    </row>
    <row r="46" spans="2:10">
      <c r="B46">
        <v>10</v>
      </c>
      <c r="C46" s="1">
        <v>8</v>
      </c>
      <c r="D46" s="1">
        <f t="shared" si="3"/>
        <v>6.49</v>
      </c>
      <c r="E46">
        <f>'Comb_L_long (3)'!$I$46/2/'Comb_L_long (3)'!$I$42 * (ERF(0,(2*('Comb_L_long (3)'!$D46-'Comb_L_long (3)'!$I$44)+'Comb_L_long (3)'!$I$42)/(2*SQRT(2)*'Comb_L_long (3)'!$I$43))+ERF(0,(2*('Comb_L_long (3)'!$I$44-'Comb_L_long (3)'!$D46)+'Comb_L_long (3)'!$I$42)/(2*SQRT(2)*'Comb_L_long (3)'!$I$43)))+'Comb_L_long (3)'!$I$45</f>
        <v>92.912599999999998</v>
      </c>
      <c r="F46">
        <v>8.57079E-3</v>
      </c>
      <c r="H46" t="s">
        <v>8</v>
      </c>
      <c r="I46">
        <v>-0.267739</v>
      </c>
    </row>
    <row r="47" spans="2:10">
      <c r="B47">
        <v>10</v>
      </c>
      <c r="C47" s="1">
        <v>12</v>
      </c>
      <c r="D47" s="1">
        <f t="shared" si="3"/>
        <v>10.49</v>
      </c>
      <c r="E47">
        <f>'Comb_L_long (3)'!$I$46/2/'Comb_L_long (3)'!$I$42 * (ERF(0,(2*('Comb_L_long (3)'!$D47-'Comb_L_long (3)'!$I$44)+'Comb_L_long (3)'!$I$42)/(2*SQRT(2)*'Comb_L_long (3)'!$I$43))+ERF(0,(2*('Comb_L_long (3)'!$I$44-'Comb_L_long (3)'!$D47)+'Comb_L_long (3)'!$I$42)/(2*SQRT(2)*'Comb_L_long (3)'!$I$43)))+'Comb_L_long (3)'!$I$45</f>
        <v>92.912599999999998</v>
      </c>
      <c r="F47">
        <v>9.0284900000000001E-3</v>
      </c>
    </row>
    <row r="48" spans="2:10">
      <c r="B48">
        <v>10</v>
      </c>
      <c r="C48" s="1">
        <v>16</v>
      </c>
      <c r="D48" s="1">
        <f t="shared" si="3"/>
        <v>14.49</v>
      </c>
      <c r="E48">
        <f>'Comb_L_long (3)'!$I$46/2/'Comb_L_long (3)'!$I$42 * (ERF(0,(2*('Comb_L_long (3)'!$D48-'Comb_L_long (3)'!$I$44)+'Comb_L_long (3)'!$I$42)/(2*SQRT(2)*'Comb_L_long (3)'!$I$43))+ERF(0,(2*('Comb_L_long (3)'!$I$44-'Comb_L_long (3)'!$D48)+'Comb_L_long (3)'!$I$42)/(2*SQRT(2)*'Comb_L_long (3)'!$I$43)))+'Comb_L_long (3)'!$I$45</f>
        <v>92.912599999999998</v>
      </c>
      <c r="F48">
        <v>8.8385600000000005E-3</v>
      </c>
    </row>
    <row r="49" spans="2:10">
      <c r="C49" s="1"/>
      <c r="D49" s="1"/>
    </row>
    <row r="50" spans="2:10">
      <c r="B50">
        <v>12.5</v>
      </c>
      <c r="C50" s="1">
        <v>-40</v>
      </c>
      <c r="D50" s="1"/>
      <c r="E50">
        <f>'Comb_L_long (3)'!$I$57</f>
        <v>92.910600000000002</v>
      </c>
      <c r="F50">
        <v>8.9325700000000008E-3</v>
      </c>
    </row>
    <row r="51" spans="2:10">
      <c r="B51">
        <v>12.5</v>
      </c>
      <c r="C51" s="1">
        <v>-24</v>
      </c>
      <c r="D51" s="1"/>
      <c r="E51">
        <f>'Comb_L_long (3)'!$I$57</f>
        <v>92.910600000000002</v>
      </c>
      <c r="F51">
        <v>8.7366300000000004E-3</v>
      </c>
    </row>
    <row r="52" spans="2:10">
      <c r="B52">
        <v>12.5</v>
      </c>
      <c r="C52" s="1">
        <v>-16</v>
      </c>
      <c r="D52" s="1"/>
      <c r="E52">
        <f>'Comb_L_long (3)'!$I$57</f>
        <v>92.910600000000002</v>
      </c>
      <c r="F52">
        <v>8.8416199999999997E-3</v>
      </c>
      <c r="H52" t="s">
        <v>3</v>
      </c>
    </row>
    <row r="53" spans="2:10">
      <c r="B53">
        <v>12.5</v>
      </c>
      <c r="C53" s="1">
        <v>-12</v>
      </c>
      <c r="D53" s="1"/>
      <c r="E53">
        <f>'Comb_L_long (3)'!$I$57</f>
        <v>92.910600000000002</v>
      </c>
      <c r="F53">
        <v>9.0832499999999993E-3</v>
      </c>
      <c r="H53" t="s">
        <v>2</v>
      </c>
      <c r="I53" t="s">
        <v>9</v>
      </c>
      <c r="J53" s="2" t="s">
        <v>10</v>
      </c>
    </row>
    <row r="54" spans="2:10">
      <c r="B54">
        <v>12.5</v>
      </c>
      <c r="C54" s="1">
        <v>-8</v>
      </c>
      <c r="D54" s="1"/>
      <c r="E54">
        <f>'Comb_L_long (3)'!$I$57</f>
        <v>92.910600000000002</v>
      </c>
      <c r="F54">
        <v>8.3028500000000005E-3</v>
      </c>
      <c r="H54" t="s">
        <v>4</v>
      </c>
    </row>
    <row r="55" spans="2:10">
      <c r="B55">
        <v>12.5</v>
      </c>
      <c r="C55" s="1">
        <v>-4</v>
      </c>
      <c r="D55" s="1"/>
      <c r="E55">
        <f>'Comb_L_long (3)'!$I$57</f>
        <v>92.910600000000002</v>
      </c>
      <c r="F55">
        <v>7.1510100000000002E-3</v>
      </c>
      <c r="H55" t="s">
        <v>5</v>
      </c>
    </row>
    <row r="56" spans="2:10">
      <c r="B56">
        <v>12.5</v>
      </c>
      <c r="C56" s="1">
        <v>0</v>
      </c>
      <c r="D56" s="1"/>
      <c r="E56">
        <f>'Comb_L_long (3)'!$I$57</f>
        <v>92.910600000000002</v>
      </c>
      <c r="F56">
        <v>7.4080700000000001E-3</v>
      </c>
      <c r="H56" t="s">
        <v>6</v>
      </c>
    </row>
    <row r="57" spans="2:10">
      <c r="B57">
        <v>12.5</v>
      </c>
      <c r="C57" s="1">
        <v>4</v>
      </c>
      <c r="D57" s="1"/>
      <c r="E57">
        <f>'Comb_L_long (3)'!$I$57</f>
        <v>92.910600000000002</v>
      </c>
      <c r="F57">
        <v>8.8797700000000004E-3</v>
      </c>
      <c r="H57" t="s">
        <v>7</v>
      </c>
      <c r="I57">
        <v>92.910600000000002</v>
      </c>
    </row>
    <row r="58" spans="2:10">
      <c r="B58">
        <v>12.5</v>
      </c>
      <c r="C58" s="1">
        <v>8</v>
      </c>
      <c r="D58" s="1"/>
      <c r="E58">
        <f>'Comb_L_long (3)'!$I$57</f>
        <v>92.910600000000002</v>
      </c>
      <c r="F58">
        <v>8.5773299999999993E-3</v>
      </c>
      <c r="H58" t="s">
        <v>8</v>
      </c>
    </row>
    <row r="59" spans="2:10">
      <c r="B59">
        <v>12.5</v>
      </c>
      <c r="C59" s="1">
        <v>12</v>
      </c>
      <c r="D59" s="1"/>
      <c r="E59">
        <f>'Comb_L_long (3)'!$I$57</f>
        <v>92.910600000000002</v>
      </c>
      <c r="F59">
        <v>8.8991599999999997E-3</v>
      </c>
    </row>
    <row r="60" spans="2:10">
      <c r="B60">
        <v>12.5</v>
      </c>
      <c r="C60" s="1">
        <v>16</v>
      </c>
      <c r="D60" s="1"/>
      <c r="E60">
        <f>'Comb_L_long (3)'!$I$57</f>
        <v>92.910600000000002</v>
      </c>
      <c r="F60">
        <v>8.3719099999999998E-3</v>
      </c>
    </row>
    <row r="61" spans="2:10">
      <c r="B61">
        <v>12.5</v>
      </c>
      <c r="C61" s="1">
        <v>24</v>
      </c>
      <c r="D61" s="1"/>
      <c r="E61">
        <f>'Comb_L_long (3)'!$I$57</f>
        <v>92.910600000000002</v>
      </c>
      <c r="F61">
        <v>9.1582199999999999E-3</v>
      </c>
    </row>
    <row r="62" spans="2:10">
      <c r="B62">
        <v>12.5</v>
      </c>
      <c r="C62" s="1">
        <v>40</v>
      </c>
      <c r="D62" s="1"/>
      <c r="E62">
        <f>'Comb_L_long (3)'!$I$57</f>
        <v>92.910600000000002</v>
      </c>
      <c r="F62">
        <v>8.7671199999999998E-3</v>
      </c>
    </row>
  </sheetData>
  <pageMargins left="0.7" right="0.7" top="0.75" bottom="0.75" header="0.3" footer="0.3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Comb_L_long (1)</vt:lpstr>
      <vt:lpstr>Comb_L_long (2)</vt:lpstr>
      <vt:lpstr>Comb_L_long (3)</vt:lpstr>
    </vt:vector>
  </TitlesOfParts>
  <Company>STFC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enginx_mgr</dc:creator>
  <cp:lastModifiedBy>Tim Ramjaun</cp:lastModifiedBy>
  <dcterms:created xsi:type="dcterms:W3CDTF">2012-06-02T09:59:18Z</dcterms:created>
  <dcterms:modified xsi:type="dcterms:W3CDTF">2013-02-13T13:34:35Z</dcterms:modified>
</cp:coreProperties>
</file>